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firstSheet="14" activeTab="20"/>
  </bookViews>
  <sheets>
    <sheet name="0106" sheetId="1" r:id="rId1"/>
    <sheet name="0206" sheetId="2" r:id="rId2"/>
    <sheet name="0306" sheetId="3" r:id="rId3"/>
    <sheet name="0406" sheetId="4" r:id="rId4"/>
    <sheet name="0506" sheetId="5" r:id="rId5"/>
    <sheet name="0606" sheetId="6" r:id="rId6"/>
    <sheet name="0706" sheetId="7" r:id="rId7"/>
    <sheet name="0806" sheetId="8" r:id="rId8"/>
    <sheet name="0906" sheetId="9" r:id="rId9"/>
    <sheet name="1006" sheetId="10" r:id="rId10"/>
    <sheet name="1106" sheetId="11" r:id="rId11"/>
    <sheet name="1206" sheetId="12" r:id="rId12"/>
    <sheet name="1306" sheetId="13" r:id="rId13"/>
    <sheet name="1406" sheetId="14" r:id="rId14"/>
    <sheet name="1506" sheetId="15" r:id="rId15"/>
    <sheet name="1606" sheetId="16" r:id="rId16"/>
    <sheet name="1706" sheetId="17" r:id="rId17"/>
    <sheet name="1806" sheetId="18" r:id="rId18"/>
    <sheet name="1906" sheetId="19" r:id="rId19"/>
    <sheet name="2006" sheetId="20" r:id="rId20"/>
    <sheet name="Sheet21" sheetId="33" r:id="rId21"/>
    <sheet name="Sheet22" sheetId="34" r:id="rId22"/>
    <sheet name="Sheet23" sheetId="35" r:id="rId23"/>
    <sheet name="Sheet24" sheetId="36" r:id="rId24"/>
    <sheet name="Sheet25" sheetId="37" r:id="rId25"/>
    <sheet name="Sheet26" sheetId="38" r:id="rId26"/>
    <sheet name="Sheet27" sheetId="39" r:id="rId27"/>
    <sheet name="Sheet28" sheetId="40" r:id="rId28"/>
    <sheet name="Sheet29" sheetId="41" r:id="rId29"/>
    <sheet name="Sheet30" sheetId="42" r:id="rId30"/>
    <sheet name="summery" sheetId="32" r:id="rId3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0" i="42" l="1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O60" i="42" s="1"/>
  <c r="J28" i="42"/>
  <c r="J60" i="42" s="1"/>
  <c r="E28" i="42"/>
  <c r="E60" i="42" s="1"/>
  <c r="C64" i="42" s="1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C64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C64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C64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C64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J60" i="34" s="1"/>
  <c r="E29" i="34"/>
  <c r="O28" i="34"/>
  <c r="O60" i="34" s="1"/>
  <c r="J28" i="34"/>
  <c r="E28" i="34"/>
  <c r="E60" i="34" s="1"/>
  <c r="C64" i="34" s="1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J60" i="33" s="1"/>
  <c r="E29" i="33"/>
  <c r="O28" i="33"/>
  <c r="O60" i="33" s="1"/>
  <c r="J28" i="33"/>
  <c r="E28" i="33"/>
  <c r="E60" i="33" s="1"/>
  <c r="C64" i="33" s="1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B5" i="32"/>
  <c r="N60" i="20"/>
  <c r="I60" i="20"/>
  <c r="D60" i="20"/>
  <c r="B62" i="20" s="1"/>
  <c r="C35" i="32" s="1"/>
  <c r="N60" i="19"/>
  <c r="I60" i="19"/>
  <c r="D60" i="19"/>
  <c r="B62" i="19" s="1"/>
  <c r="C34" i="32" s="1"/>
  <c r="N60" i="18"/>
  <c r="I60" i="18"/>
  <c r="D60" i="18"/>
  <c r="B62" i="18" s="1"/>
  <c r="C33" i="32" s="1"/>
  <c r="N60" i="17"/>
  <c r="I60" i="17"/>
  <c r="D60" i="17"/>
  <c r="B62" i="17" s="1"/>
  <c r="C32" i="32" s="1"/>
  <c r="N60" i="16"/>
  <c r="I60" i="16"/>
  <c r="D60" i="16"/>
  <c r="B62" i="16" s="1"/>
  <c r="C31" i="32" s="1"/>
  <c r="N60" i="15"/>
  <c r="I60" i="15"/>
  <c r="D60" i="15"/>
  <c r="B62" i="15" s="1"/>
  <c r="C30" i="32" s="1"/>
  <c r="N60" i="14"/>
  <c r="I60" i="14"/>
  <c r="D60" i="14"/>
  <c r="B62" i="14" s="1"/>
  <c r="C29" i="32" s="1"/>
  <c r="N60" i="13"/>
  <c r="I60" i="13"/>
  <c r="D60" i="13"/>
  <c r="B62" i="13" s="1"/>
  <c r="C28" i="32" s="1"/>
  <c r="N60" i="12"/>
  <c r="I60" i="12"/>
  <c r="D60" i="12"/>
  <c r="B62" i="12" s="1"/>
  <c r="C27" i="32" s="1"/>
  <c r="N60" i="11"/>
  <c r="I60" i="11"/>
  <c r="D60" i="11"/>
  <c r="B62" i="11" s="1"/>
  <c r="C26" i="32" s="1"/>
  <c r="N60" i="10"/>
  <c r="I60" i="10"/>
  <c r="D60" i="10"/>
  <c r="B62" i="10" s="1"/>
  <c r="C25" i="32" s="1"/>
  <c r="N60" i="9"/>
  <c r="I60" i="9"/>
  <c r="D60" i="9"/>
  <c r="B62" i="9" s="1"/>
  <c r="C24" i="32" s="1"/>
  <c r="N60" i="8"/>
  <c r="I60" i="8"/>
  <c r="D60" i="8"/>
  <c r="B62" i="8" s="1"/>
  <c r="C23" i="32" s="1"/>
  <c r="N60" i="7"/>
  <c r="I60" i="7"/>
  <c r="D60" i="7"/>
  <c r="B62" i="7" s="1"/>
  <c r="C22" i="32" s="1"/>
  <c r="N60" i="6"/>
  <c r="I60" i="6"/>
  <c r="D60" i="6"/>
  <c r="B62" i="6" s="1"/>
  <c r="C21" i="32" s="1"/>
  <c r="N60" i="5"/>
  <c r="I60" i="5"/>
  <c r="D60" i="5"/>
  <c r="B62" i="5" s="1"/>
  <c r="C20" i="32" s="1"/>
  <c r="N60" i="4"/>
  <c r="I60" i="4"/>
  <c r="D60" i="4"/>
  <c r="B62" i="4" s="1"/>
  <c r="C19" i="32" s="1"/>
  <c r="N60" i="3"/>
  <c r="I60" i="3"/>
  <c r="D60" i="3"/>
  <c r="B62" i="3" s="1"/>
  <c r="C18" i="32" s="1"/>
  <c r="N60" i="2"/>
  <c r="I60" i="2"/>
  <c r="D60" i="2"/>
  <c r="B62" i="2" s="1"/>
  <c r="C17" i="32" s="1"/>
  <c r="N60" i="1"/>
  <c r="I60" i="1"/>
  <c r="D60" i="1"/>
  <c r="B62" i="1" s="1"/>
  <c r="C16" i="32" s="1"/>
  <c r="C15" i="32"/>
  <c r="C14" i="32"/>
  <c r="C13" i="32"/>
  <c r="C12" i="32"/>
  <c r="C11" i="32"/>
  <c r="C10" i="32"/>
  <c r="C9" i="32"/>
  <c r="C8" i="32"/>
  <c r="C7" i="32"/>
  <c r="C6" i="32"/>
  <c r="C5" i="32"/>
  <c r="C36" i="32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C62" i="20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C62" i="19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C62" i="18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C62" i="17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C62" i="16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C62" i="15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2" i="14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C62" i="13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C62" i="12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C62" i="11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2" i="10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C62" i="9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C62" i="8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C62" i="7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2" i="6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2" i="5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C62" i="4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C62" i="3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2" i="2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2" i="1" s="1"/>
  <c r="C64" i="39" l="1"/>
  <c r="C64" i="36"/>
  <c r="C64" i="40"/>
</calcChain>
</file>

<file path=xl/sharedStrings.xml><?xml version="1.0" encoding="utf-8"?>
<sst xmlns="http://schemas.openxmlformats.org/spreadsheetml/2006/main" count="1445" uniqueCount="154">
  <si>
    <t>APPENDIX - 1 (a)</t>
  </si>
  <si>
    <t>Format for the  Day-ahead Wheeling Schedule for each 15-minute time block of the day : 01.06.2021</t>
  </si>
  <si>
    <t>To</t>
  </si>
  <si>
    <t>TSTRANSCO State Load Dispatch Centre</t>
  </si>
  <si>
    <t>VIDYUT SOUDHA</t>
  </si>
  <si>
    <t>HYDERABAD - 500 082</t>
  </si>
  <si>
    <t>Fax No:040-23393616 / 66665136</t>
  </si>
  <si>
    <t>Date: 31-05-2021</t>
  </si>
  <si>
    <t xml:space="preserve"> </t>
  </si>
  <si>
    <t>Declared capacity for the day 01.06.2021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</si>
  <si>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</si>
  <si>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</si>
  <si>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</si>
  <si>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</si>
  <si>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</si>
  <si>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</si>
  <si>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</si>
  <si>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</si>
  <si>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</si>
  <si>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</si>
  <si>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</si>
  <si>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</si>
  <si>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</si>
  <si>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</si>
  <si>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</si>
  <si>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</si>
  <si>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</si>
  <si>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</si>
  <si>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JUNE 2021, Approval No.TSSLDC/04/TPOA/2021-22 Dated 24.05.2021.</t>
  </si>
  <si>
    <t>Signature of the OA Generator</t>
  </si>
  <si>
    <t xml:space="preserve"> / Scheduled Consumer/ OA Consumer</t>
  </si>
  <si>
    <t>Format for the  Day-ahead Wheeling Schedule for each 15-minute time block of the day : 02.06.2021</t>
  </si>
  <si>
    <t>Date: 01-06-2021</t>
  </si>
  <si>
    <t>Declared capacity for the day 02.06.2021</t>
  </si>
  <si>
    <t>Format for the  Day-ahead Wheeling Schedule for each 15-minute time block of the day : 03.06.2021</t>
  </si>
  <si>
    <t>Date: 02-06-2021</t>
  </si>
  <si>
    <t>Declared capacity for the day 03.06.2021</t>
  </si>
  <si>
    <t>Format for the  Day-ahead Wheeling Schedule for each 15-minute time block of the day : 04.06.2021</t>
  </si>
  <si>
    <t>Date: 03-06-2021</t>
  </si>
  <si>
    <t>Declared capacity for the day 04.06.2021</t>
  </si>
  <si>
    <t>Format for the  Day-ahead Wheeling Schedule for each 15-minute time block of the day : 05.06.2021</t>
  </si>
  <si>
    <t>Date: 04-06-2021</t>
  </si>
  <si>
    <t>Declared capacity for the day 05.06.2021</t>
  </si>
  <si>
    <t>Format for the  Day-ahead Wheeling Schedule for each 15-minute time block of the day : 06.06.2021</t>
  </si>
  <si>
    <t>Date: 05-06-2021</t>
  </si>
  <si>
    <t>Declared capacity for the day 06.06.2021</t>
  </si>
  <si>
    <t>Format for the  Day-ahead Wheeling Schedule for each 15-minute time block of the day : 07.06.2021</t>
  </si>
  <si>
    <t>Date: 06-06-2021</t>
  </si>
  <si>
    <t>Declared capacity for the day 07.06.2021</t>
  </si>
  <si>
    <t>Format for the  Day-ahead Wheeling Schedule for each 15-minute time block of the day : 08.06.2021</t>
  </si>
  <si>
    <t>Date: 07-06-2021</t>
  </si>
  <si>
    <t>Declared capacity for the day 08.06.2021</t>
  </si>
  <si>
    <t>Format for the  Day-ahead Wheeling Schedule for each 15-minute time block of the day : 09.06.2021</t>
  </si>
  <si>
    <t>Date: 08-06-2021</t>
  </si>
  <si>
    <t>Declared capacity for the day 09.06.2021</t>
  </si>
  <si>
    <t>Format for the  Day-ahead Wheeling Schedule for each 15-minute time block of the day : 10.06.2021</t>
  </si>
  <si>
    <t>Date: 09-06-2021</t>
  </si>
  <si>
    <t>Declared capacity for the day 10.06.2021</t>
  </si>
  <si>
    <t>Format for the  Day-ahead Wheeling Schedule for each 15-minute time block of the day : 11.06.2021</t>
  </si>
  <si>
    <t>Date: 10-06-2021</t>
  </si>
  <si>
    <t>Declared capacity for the day 11.06.2021</t>
  </si>
  <si>
    <t>Format for the  Day-ahead Wheeling Schedule for each 15-minute time block of the day : 12.06.2021</t>
  </si>
  <si>
    <t>Date: 11-06-2021</t>
  </si>
  <si>
    <t>Declared capacity for the day 12.06.2021</t>
  </si>
  <si>
    <t>Format for the  Day-ahead Wheeling Schedule for each 15-minute time block of the day : 13.06.2021</t>
  </si>
  <si>
    <t>Date: 12-06-2021</t>
  </si>
  <si>
    <t>Declared capacity for the day 13.06.2021</t>
  </si>
  <si>
    <t>Format for the  Day-ahead Wheeling Schedule for each 15-minute time block of the day : 14.06.2021</t>
  </si>
  <si>
    <t>Date: 13-06-2021</t>
  </si>
  <si>
    <t>Declared capacity for the day 14.06.2021</t>
  </si>
  <si>
    <t>Format for the  Day-ahead Wheeling Schedule for each 15-minute time block of the day : 15.06.2021</t>
  </si>
  <si>
    <t>Date: 14-06-2021</t>
  </si>
  <si>
    <t>Declared capacity for the day 15.06.2021</t>
  </si>
  <si>
    <t>Format for the  Day-ahead Wheeling Schedule for each 15-minute time block of the day : 16.06.2021</t>
  </si>
  <si>
    <t>Date: 15-06-2021</t>
  </si>
  <si>
    <t>Declared capacity for the day 16.06.2021</t>
  </si>
  <si>
    <t>Format for the  Day-ahead Wheeling Schedule for each 15-minute time block of the day : 17.06.2021</t>
  </si>
  <si>
    <t>Date: 16-06-2021</t>
  </si>
  <si>
    <t>Declared capacity for the day 17.06.2021</t>
  </si>
  <si>
    <t>Format for the  Day-ahead Wheeling Schedule for each 15-minute time block of the day : 18.06.2021</t>
  </si>
  <si>
    <t>Date: 17-06-2021</t>
  </si>
  <si>
    <t>Declared capacity for the day 18.06.2021</t>
  </si>
  <si>
    <t>Format for the  Day-ahead Wheeling Schedule for each 15-minute time block of the day : 19.06.2021</t>
  </si>
  <si>
    <t>Date: 18-06-2021</t>
  </si>
  <si>
    <t>Declared capacity for the day 19.06.2021</t>
  </si>
  <si>
    <t>000 KW</t>
  </si>
  <si>
    <t>Format for the  Day-ahead Wheeling Schedule for each 15-minute time block of the day : 20.06.2021</t>
  </si>
  <si>
    <t>Date: 19-06-2021</t>
  </si>
  <si>
    <t>Declared capacity for the day 20.06.2021</t>
  </si>
  <si>
    <t>01.06.2021</t>
  </si>
  <si>
    <t>02.06.2021</t>
  </si>
  <si>
    <t>03.06.2021</t>
  </si>
  <si>
    <t>04.06.2021</t>
  </si>
  <si>
    <t>05.06.2021</t>
  </si>
  <si>
    <t>06.06.2021</t>
  </si>
  <si>
    <t>07.06.2021</t>
  </si>
  <si>
    <t>08.06.2021</t>
  </si>
  <si>
    <t>09.06.2021</t>
  </si>
  <si>
    <t>10.06.2021</t>
  </si>
  <si>
    <t>11.06.2021</t>
  </si>
  <si>
    <t>12.06.2021</t>
  </si>
  <si>
    <t>13.06.2021</t>
  </si>
  <si>
    <t>14.06.2021</t>
  </si>
  <si>
    <t>15.06.2021</t>
  </si>
  <si>
    <t>16.06.2021</t>
  </si>
  <si>
    <t>17.06.2021</t>
  </si>
  <si>
    <t>18.06.2021</t>
  </si>
  <si>
    <t>19.06.2021</t>
  </si>
  <si>
    <t>20.06.2021</t>
  </si>
  <si>
    <t>Date</t>
  </si>
  <si>
    <t>Annexure</t>
  </si>
  <si>
    <t>Total</t>
  </si>
  <si>
    <t>Energy at Entry point (MU)</t>
  </si>
  <si>
    <t>Schedules of  M/s The India Cements Limited for the period from 21.05.2021 to 20.06.2021</t>
  </si>
  <si>
    <t>Format for the  Day-ahead Wheeling Schedule for each 15-minute time block of the day : 21.06.2021</t>
  </si>
  <si>
    <t>Date: 20-06-2021</t>
  </si>
  <si>
    <t>Declared capacity for the day 21.06.2021</t>
  </si>
  <si>
    <t xml:space="preserve"> 21.06.2021</t>
  </si>
  <si>
    <t>Format for the  Day-ahead Wheeling Schedule for each 15-minute time block of the day : 22.06.2021</t>
  </si>
  <si>
    <t>Date: 21-06-2021</t>
  </si>
  <si>
    <t>Declared capacity for the day 22.06.2021</t>
  </si>
  <si>
    <t xml:space="preserve"> 22.06.2021</t>
  </si>
  <si>
    <t>Format for the  Day-ahead Wheeling Schedule for each 15-minute time block of the day : 23.06.2021</t>
  </si>
  <si>
    <t>Date: 22-06-2021</t>
  </si>
  <si>
    <t>Declared capacity for the day 23.06.2021</t>
  </si>
  <si>
    <t xml:space="preserve"> 23.06.2021</t>
  </si>
  <si>
    <t>Format for the  Day-ahead Wheeling Schedule for each 15-minute time block of the day : 24.06.2021</t>
  </si>
  <si>
    <t>Date: 23-06-2021</t>
  </si>
  <si>
    <t>Declared capacity for the day 24.06.2021</t>
  </si>
  <si>
    <t xml:space="preserve"> 24.06.2021</t>
  </si>
  <si>
    <t>Format for the  Day-ahead Wheeling Schedule for each 15-minute time block of the day : 25.06.2021</t>
  </si>
  <si>
    <t>Date: 24-06-2021</t>
  </si>
  <si>
    <t>Declared capacity for the day 25.06.2021</t>
  </si>
  <si>
    <t xml:space="preserve"> 25.06.2021</t>
  </si>
  <si>
    <t>Format for the  Day-ahead Wheeling Schedule for each 15-minute time block of the day : 26.06.2021</t>
  </si>
  <si>
    <t>Date: 25-06-2021</t>
  </si>
  <si>
    <t>Declared capacity for the day 26.06.2021</t>
  </si>
  <si>
    <t xml:space="preserve"> 26.06.2021</t>
  </si>
  <si>
    <t>Format for the  Day-ahead Wheeling Schedule for each 15-minute time block of the day : 27.06.2021</t>
  </si>
  <si>
    <t>Date: 26-06-2021</t>
  </si>
  <si>
    <t>Declared capacity for the day 27.06.2021</t>
  </si>
  <si>
    <t xml:space="preserve"> 27.06.2021</t>
  </si>
  <si>
    <t>Format for the  Day-ahead Wheeling Schedule for each 15-minute time block of the day : 28.06.2021</t>
  </si>
  <si>
    <t>Date: 27-06-2021</t>
  </si>
  <si>
    <t>Declared capacity for the day 28.06.2021</t>
  </si>
  <si>
    <t xml:space="preserve"> 28.06.2021</t>
  </si>
  <si>
    <t>Format for the  Day-ahead Wheeling Schedule for each 15-minute time block of the day : 29.06.2021</t>
  </si>
  <si>
    <t>Date: 28-06-2021</t>
  </si>
  <si>
    <t>Declared capacity for the day 29.06.2021</t>
  </si>
  <si>
    <t xml:space="preserve"> 29.06.2021</t>
  </si>
  <si>
    <t>Format for the  Day-ahead Wheeling Schedule for each 15-minute time block of the day : 30.06.2021</t>
  </si>
  <si>
    <t>Date: 29-06-2021</t>
  </si>
  <si>
    <t>Declared capacity for the day 30.06.2021</t>
  </si>
  <si>
    <t xml:space="preserve">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</si>
</sst>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family val="1"/>
      <charset val="161"/>
    </font>
    <font>
      <u/>
      <sz val="10"/>
      <name val="Arial"/>
      <family val="2"/>
    </font>
    <font>
      <sz val="10"/>
      <name val="Arial"/>
      <family val="2"/>
    </font>
    <font>
      <b/>
      <sz val="10"/>
      <name val="Times New Roman Greek"/>
      <family val="1"/>
      <charset val="161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name val="Times New Roman Greek"/>
      <charset val="161"/>
    </font>
    <font>
      <b/>
      <sz val="10"/>
      <name val="Times New Roman Greek"/>
      <charset val="16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0" fontId="12" fillId="0" borderId="0" applyNumberFormat="0" applyFill="0" applyBorder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4" borderId="0" applyNumberFormat="0" applyBorder="0" applyAlignment="0" applyProtection="0"/>
    <xf numFmtId="0" fontId="16" fillId="5" borderId="17" applyNumberFormat="0" applyAlignment="0" applyProtection="0"/>
    <xf numFmtId="0" fontId="17" fillId="0" borderId="18" applyNumberFormat="0" applyFill="0" applyAlignment="0" applyProtection="0"/>
    <xf numFmtId="0" fontId="18" fillId="0" borderId="20" applyNumberFormat="0" applyFill="0" applyAlignment="0" applyProtection="0"/>
    <xf numFmtId="0" fontId="11" fillId="7" borderId="0" applyNumberFormat="0" applyBorder="0" applyAlignment="0" applyProtection="0"/>
    <xf numFmtId="0" fontId="19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20" fillId="6" borderId="19" applyNumberFormat="0" applyFont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2" fillId="0" borderId="0" xfId="0" applyFont="1"/>
    <xf numFmtId="0" fontId="1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3" fillId="0" borderId="4" xfId="0" applyFont="1" applyBorder="1"/>
    <xf numFmtId="0" fontId="1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/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1" fillId="0" borderId="7" xfId="0" applyFont="1" applyBorder="1"/>
    <xf numFmtId="1" fontId="6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" fontId="1" fillId="0" borderId="0" xfId="0" applyNumberFormat="1" applyFont="1" applyBorder="1"/>
    <xf numFmtId="1" fontId="4" fillId="2" borderId="0" xfId="0" applyNumberFormat="1" applyFont="1" applyFill="1" applyBorder="1" applyAlignment="1">
      <alignment horizontal="center"/>
    </xf>
    <xf numFmtId="0" fontId="6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/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4" fillId="2" borderId="4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21" fillId="0" borderId="1" xfId="18" applyFont="1" applyBorder="1"/>
    <xf numFmtId="0" fontId="21" fillId="0" borderId="2" xfId="18" applyFont="1" applyBorder="1"/>
    <xf numFmtId="0" fontId="21" fillId="0" borderId="2" xfId="18" applyFont="1" applyBorder="1" applyAlignment="1">
      <alignment horizontal="center"/>
    </xf>
    <xf numFmtId="0" fontId="21" fillId="0" borderId="3" xfId="18" applyFont="1" applyBorder="1"/>
    <xf numFmtId="0" fontId="20" fillId="0" borderId="0" xfId="18"/>
    <xf numFmtId="0" fontId="3" fillId="0" borderId="4" xfId="18" applyFont="1" applyBorder="1" applyAlignment="1">
      <alignment horizontal="center"/>
    </xf>
    <xf numFmtId="0" fontId="3" fillId="0" borderId="0" xfId="18" applyFont="1" applyBorder="1" applyAlignment="1">
      <alignment horizontal="center"/>
    </xf>
    <xf numFmtId="0" fontId="21" fillId="0" borderId="5" xfId="18" applyFont="1" applyBorder="1"/>
    <xf numFmtId="0" fontId="7" fillId="2" borderId="4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/>
    <xf numFmtId="0" fontId="0" fillId="2" borderId="5" xfId="0" applyFont="1" applyFill="1" applyBorder="1"/>
    <xf numFmtId="0" fontId="3" fillId="0" borderId="4" xfId="18" applyFont="1" applyBorder="1"/>
    <xf numFmtId="0" fontId="21" fillId="0" borderId="0" xfId="18" applyFont="1" applyBorder="1"/>
    <xf numFmtId="0" fontId="21" fillId="0" borderId="0" xfId="18" applyFont="1" applyBorder="1" applyAlignment="1">
      <alignment horizontal="center"/>
    </xf>
    <xf numFmtId="0" fontId="7" fillId="2" borderId="4" xfId="0" applyFont="1" applyFill="1" applyBorder="1"/>
    <xf numFmtId="0" fontId="0" fillId="2" borderId="0" xfId="0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0" fontId="3" fillId="0" borderId="0" xfId="18" applyFont="1" applyBorder="1"/>
    <xf numFmtId="0" fontId="21" fillId="0" borderId="6" xfId="18" applyFont="1" applyBorder="1" applyAlignment="1">
      <alignment horizontal="center"/>
    </xf>
    <xf numFmtId="0" fontId="21" fillId="0" borderId="3" xfId="18" applyFont="1" applyBorder="1" applyAlignment="1">
      <alignment horizontal="center" wrapText="1"/>
    </xf>
    <xf numFmtId="0" fontId="21" fillId="0" borderId="4" xfId="18" applyFont="1" applyBorder="1"/>
    <xf numFmtId="0" fontId="5" fillId="0" borderId="7" xfId="18" applyFont="1" applyBorder="1" applyAlignment="1">
      <alignment horizontal="center"/>
    </xf>
    <xf numFmtId="0" fontId="5" fillId="0" borderId="5" xfId="18" applyFont="1" applyBorder="1" applyAlignment="1">
      <alignment horizontal="center" wrapText="1"/>
    </xf>
    <xf numFmtId="0" fontId="21" fillId="0" borderId="7" xfId="18" applyFont="1" applyBorder="1"/>
    <xf numFmtId="0" fontId="3" fillId="0" borderId="7" xfId="18" applyFont="1" applyBorder="1" applyAlignment="1">
      <alignment horizontal="center"/>
    </xf>
    <xf numFmtId="0" fontId="3" fillId="0" borderId="7" xfId="18" applyFont="1" applyBorder="1" applyAlignment="1">
      <alignment horizontal="center" wrapText="1"/>
    </xf>
    <xf numFmtId="1" fontId="6" fillId="0" borderId="0" xfId="18" applyNumberFormat="1" applyFont="1" applyBorder="1" applyAlignment="1">
      <alignment horizontal="center"/>
    </xf>
    <xf numFmtId="0" fontId="21" fillId="0" borderId="7" xfId="18" applyFont="1" applyBorder="1" applyAlignment="1">
      <alignment horizontal="center" vertical="center"/>
    </xf>
    <xf numFmtId="2" fontId="21" fillId="0" borderId="5" xfId="18" applyNumberFormat="1" applyFont="1" applyBorder="1" applyAlignment="1">
      <alignment horizontal="center"/>
    </xf>
    <xf numFmtId="1" fontId="6" fillId="0" borderId="8" xfId="18" applyNumberFormat="1" applyFont="1" applyBorder="1" applyAlignment="1">
      <alignment horizontal="center"/>
    </xf>
    <xf numFmtId="0" fontId="21" fillId="0" borderId="9" xfId="18" applyFont="1" applyBorder="1" applyAlignment="1">
      <alignment horizontal="center"/>
    </xf>
    <xf numFmtId="0" fontId="21" fillId="0" borderId="10" xfId="18" applyFont="1" applyBorder="1" applyAlignment="1">
      <alignment horizontal="center"/>
    </xf>
    <xf numFmtId="0" fontId="21" fillId="0" borderId="9" xfId="18" applyFont="1" applyBorder="1"/>
    <xf numFmtId="0" fontId="21" fillId="0" borderId="10" xfId="18" applyFont="1" applyBorder="1"/>
    <xf numFmtId="0" fontId="0" fillId="2" borderId="4" xfId="0" applyFont="1" applyFill="1" applyBorder="1"/>
    <xf numFmtId="0" fontId="6" fillId="0" borderId="0" xfId="18" applyFont="1" applyBorder="1" applyAlignment="1">
      <alignment horizontal="center"/>
    </xf>
    <xf numFmtId="0" fontId="22" fillId="0" borderId="0" xfId="18" applyFont="1" applyBorder="1" applyAlignment="1">
      <alignment horizontal="center"/>
    </xf>
    <xf numFmtId="0" fontId="23" fillId="0" borderId="4" xfId="18" applyFont="1" applyBorder="1" applyAlignment="1">
      <alignment horizontal="center"/>
    </xf>
    <xf numFmtId="0" fontId="23" fillId="0" borderId="0" xfId="18" applyFont="1" applyBorder="1" applyAlignment="1">
      <alignment horizontal="left"/>
    </xf>
    <xf numFmtId="0" fontId="23" fillId="0" borderId="0" xfId="18" applyFont="1" applyBorder="1" applyAlignment="1">
      <alignment horizontal="center"/>
    </xf>
    <xf numFmtId="0" fontId="24" fillId="0" borderId="8" xfId="18" applyFont="1" applyBorder="1" applyAlignment="1">
      <alignment horizontal="center" wrapText="1"/>
    </xf>
    <xf numFmtId="0" fontId="24" fillId="0" borderId="8" xfId="18" applyFont="1" applyBorder="1" applyAlignment="1">
      <alignment horizontal="center"/>
    </xf>
    <xf numFmtId="0" fontId="24" fillId="0" borderId="6" xfId="18" applyFont="1" applyBorder="1" applyAlignment="1">
      <alignment horizontal="center" wrapText="1"/>
    </xf>
    <xf numFmtId="0" fontId="24" fillId="0" borderId="7" xfId="18" applyFont="1" applyBorder="1" applyAlignment="1">
      <alignment horizontal="center" wrapText="1"/>
    </xf>
    <xf numFmtId="0" fontId="8" fillId="3" borderId="8" xfId="0" applyFont="1" applyFill="1" applyBorder="1" applyAlignment="1">
      <alignment horizontal="center"/>
    </xf>
    <xf numFmtId="0" fontId="8" fillId="3" borderId="8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1" fontId="11" fillId="2" borderId="8" xfId="0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center"/>
    </xf>
    <xf numFmtId="0" fontId="23" fillId="2" borderId="8" xfId="18" applyFont="1" applyFill="1" applyBorder="1" applyAlignment="1">
      <alignment horizontal="center"/>
    </xf>
    <xf numFmtId="2" fontId="23" fillId="2" borderId="8" xfId="18" applyNumberFormat="1" applyFont="1" applyFill="1" applyBorder="1" applyAlignment="1">
      <alignment horizontal="center"/>
    </xf>
    <xf numFmtId="1" fontId="21" fillId="0" borderId="8" xfId="18" applyNumberFormat="1" applyFont="1" applyBorder="1" applyAlignment="1">
      <alignment horizontal="center"/>
    </xf>
    <xf numFmtId="1" fontId="23" fillId="2" borderId="8" xfId="18" applyNumberFormat="1" applyFont="1" applyFill="1" applyBorder="1" applyAlignment="1">
      <alignment horizontal="center"/>
    </xf>
    <xf numFmtId="2" fontId="23" fillId="0" borderId="8" xfId="18" applyNumberFormat="1" applyFont="1" applyBorder="1" applyAlignment="1">
      <alignment horizontal="center"/>
    </xf>
    <xf numFmtId="2" fontId="8" fillId="3" borderId="8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0" fontId="23" fillId="0" borderId="8" xfId="18" applyFont="1" applyBorder="1" applyAlignment="1">
      <alignment horizontal="center"/>
    </xf>
    <xf numFmtId="2" fontId="23" fillId="0" borderId="8" xfId="18" applyNumberFormat="1" applyFont="1" applyFill="1" applyBorder="1" applyAlignment="1">
      <alignment horizontal="center"/>
    </xf>
    <xf numFmtId="0" fontId="23" fillId="0" borderId="8" xfId="18" applyFont="1" applyFill="1" applyBorder="1" applyAlignment="1">
      <alignment horizontal="center"/>
    </xf>
    <xf numFmtId="1" fontId="21" fillId="0" borderId="0" xfId="18" applyNumberFormat="1" applyFont="1" applyBorder="1" applyAlignment="1">
      <alignment horizontal="center"/>
    </xf>
    <xf numFmtId="1" fontId="21" fillId="0" borderId="0" xfId="18" applyNumberFormat="1" applyFont="1" applyBorder="1"/>
    <xf numFmtId="1" fontId="8" fillId="3" borderId="0" xfId="0" applyNumberFormat="1" applyFont="1" applyFill="1" applyBorder="1" applyAlignment="1">
      <alignment horizontal="center"/>
    </xf>
    <xf numFmtId="0" fontId="6" fillId="0" borderId="4" xfId="18" applyFont="1" applyBorder="1"/>
    <xf numFmtId="1" fontId="23" fillId="2" borderId="0" xfId="18" applyNumberFormat="1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1" fontId="0" fillId="2" borderId="0" xfId="0" applyNumberFormat="1" applyFont="1" applyFill="1" applyBorder="1"/>
    <xf numFmtId="0" fontId="0" fillId="2" borderId="11" xfId="0" applyFont="1" applyFill="1" applyBorder="1"/>
    <xf numFmtId="0" fontId="0" fillId="2" borderId="12" xfId="0" applyFont="1" applyFill="1" applyBorder="1"/>
    <xf numFmtId="0" fontId="0" fillId="2" borderId="12" xfId="0" applyFont="1" applyFill="1" applyBorder="1" applyAlignment="1">
      <alignment horizontal="center"/>
    </xf>
    <xf numFmtId="1" fontId="0" fillId="2" borderId="12" xfId="0" applyNumberFormat="1" applyFont="1" applyFill="1" applyBorder="1"/>
    <xf numFmtId="0" fontId="0" fillId="2" borderId="10" xfId="0" applyFont="1" applyFill="1" applyBorder="1"/>
    <xf numFmtId="1" fontId="0" fillId="2" borderId="0" xfId="0" applyNumberFormat="1" applyFont="1" applyFill="1"/>
    <xf numFmtId="1" fontId="22" fillId="0" borderId="0" xfId="18" applyNumberFormat="1" applyFont="1"/>
    <xf numFmtId="0" fontId="22" fillId="0" borderId="0" xfId="18" applyFont="1"/>
    <xf numFmtId="1" fontId="11" fillId="2" borderId="0" xfId="0" applyNumberFormat="1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 vertical="center"/>
    </xf>
    <xf numFmtId="2" fontId="0" fillId="2" borderId="5" xfId="0" applyNumberFormat="1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9" xfId="0" applyFont="1" applyFill="1" applyBorder="1"/>
    <xf numFmtId="0" fontId="0" fillId="2" borderId="7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23" fillId="2" borderId="8" xfId="17" applyFont="1" applyFill="1" applyBorder="1" applyAlignment="1">
      <alignment horizontal="center"/>
    </xf>
    <xf numFmtId="0" fontId="23" fillId="16" borderId="8" xfId="17" applyFont="1" applyBorder="1" applyAlignment="1">
      <alignment horizontal="center"/>
    </xf>
    <xf numFmtId="2" fontId="23" fillId="0" borderId="8" xfId="17" applyNumberFormat="1" applyFont="1" applyFill="1" applyBorder="1" applyAlignment="1">
      <alignment horizontal="center"/>
    </xf>
    <xf numFmtId="1" fontId="6" fillId="16" borderId="8" xfId="17" applyNumberFormat="1" applyFont="1" applyBorder="1" applyAlignment="1">
      <alignment horizontal="center"/>
    </xf>
    <xf numFmtId="1" fontId="21" fillId="16" borderId="8" xfId="17" applyNumberFormat="1" applyFont="1" applyBorder="1" applyAlignment="1">
      <alignment horizontal="center"/>
    </xf>
    <xf numFmtId="1" fontId="23" fillId="2" borderId="8" xfId="17" applyNumberFormat="1" applyFont="1" applyFill="1" applyBorder="1" applyAlignment="1">
      <alignment horizontal="center"/>
    </xf>
    <xf numFmtId="2" fontId="23" fillId="16" borderId="8" xfId="17" applyNumberFormat="1" applyFont="1" applyBorder="1" applyAlignment="1">
      <alignment horizontal="center"/>
    </xf>
    <xf numFmtId="0" fontId="21" fillId="16" borderId="5" xfId="17" applyFont="1" applyBorder="1"/>
    <xf numFmtId="0" fontId="23" fillId="2" borderId="8" xfId="16" applyFont="1" applyFill="1" applyBorder="1" applyAlignment="1">
      <alignment horizontal="center"/>
    </xf>
    <xf numFmtId="0" fontId="23" fillId="15" borderId="8" xfId="16" applyFont="1" applyBorder="1" applyAlignment="1">
      <alignment horizontal="center"/>
    </xf>
    <xf numFmtId="2" fontId="23" fillId="0" borderId="8" xfId="16" applyNumberFormat="1" applyFont="1" applyFill="1" applyBorder="1" applyAlignment="1">
      <alignment horizontal="center"/>
    </xf>
    <xf numFmtId="1" fontId="6" fillId="15" borderId="8" xfId="16" applyNumberFormat="1" applyFont="1" applyBorder="1" applyAlignment="1">
      <alignment horizontal="center"/>
    </xf>
    <xf numFmtId="1" fontId="21" fillId="15" borderId="8" xfId="16" applyNumberFormat="1" applyFont="1" applyBorder="1" applyAlignment="1">
      <alignment horizontal="center"/>
    </xf>
    <xf numFmtId="1" fontId="23" fillId="2" borderId="8" xfId="16" applyNumberFormat="1" applyFont="1" applyFill="1" applyBorder="1" applyAlignment="1">
      <alignment horizontal="center"/>
    </xf>
    <xf numFmtId="2" fontId="23" fillId="15" borderId="8" xfId="16" applyNumberFormat="1" applyFont="1" applyBorder="1" applyAlignment="1">
      <alignment horizontal="center"/>
    </xf>
    <xf numFmtId="0" fontId="21" fillId="15" borderId="5" xfId="16" applyFont="1" applyBorder="1"/>
    <xf numFmtId="0" fontId="3" fillId="14" borderId="4" xfId="15" applyFont="1" applyBorder="1"/>
    <xf numFmtId="0" fontId="21" fillId="14" borderId="0" xfId="15" applyFont="1" applyBorder="1"/>
    <xf numFmtId="0" fontId="21" fillId="14" borderId="0" xfId="15" applyFont="1" applyBorder="1" applyAlignment="1">
      <alignment horizontal="center"/>
    </xf>
    <xf numFmtId="1" fontId="21" fillId="14" borderId="0" xfId="15" applyNumberFormat="1" applyFont="1" applyBorder="1" applyAlignment="1">
      <alignment horizontal="center"/>
    </xf>
    <xf numFmtId="1" fontId="21" fillId="14" borderId="0" xfId="15" applyNumberFormat="1" applyFont="1" applyBorder="1"/>
    <xf numFmtId="0" fontId="21" fillId="14" borderId="5" xfId="15" applyFont="1" applyBorder="1"/>
    <xf numFmtId="0" fontId="21" fillId="13" borderId="4" xfId="14" applyFont="1" applyBorder="1"/>
    <xf numFmtId="0" fontId="21" fillId="13" borderId="0" xfId="14" applyFont="1" applyBorder="1"/>
    <xf numFmtId="0" fontId="21" fillId="13" borderId="0" xfId="14" applyFont="1" applyBorder="1" applyAlignment="1">
      <alignment horizontal="center"/>
    </xf>
    <xf numFmtId="1" fontId="23" fillId="2" borderId="0" xfId="14" applyNumberFormat="1" applyFont="1" applyFill="1" applyBorder="1" applyAlignment="1">
      <alignment horizontal="center"/>
    </xf>
    <xf numFmtId="0" fontId="21" fillId="13" borderId="5" xfId="14" applyFont="1" applyBorder="1"/>
    <xf numFmtId="0" fontId="21" fillId="12" borderId="4" xfId="13" applyFont="1" applyBorder="1" applyAlignment="1">
      <alignment horizontal="center"/>
    </xf>
    <xf numFmtId="0" fontId="21" fillId="12" borderId="0" xfId="13" applyFont="1" applyBorder="1" applyAlignment="1">
      <alignment horizontal="center"/>
    </xf>
    <xf numFmtId="0" fontId="21" fillId="12" borderId="0" xfId="13" applyFont="1" applyBorder="1"/>
    <xf numFmtId="0" fontId="21" fillId="12" borderId="5" xfId="13" applyFont="1" applyBorder="1"/>
    <xf numFmtId="0" fontId="21" fillId="11" borderId="4" xfId="12" applyFont="1" applyBorder="1"/>
    <xf numFmtId="0" fontId="21" fillId="11" borderId="0" xfId="12" applyFont="1" applyBorder="1"/>
    <xf numFmtId="0" fontId="21" fillId="11" borderId="0" xfId="12" applyFont="1" applyBorder="1" applyAlignment="1">
      <alignment horizontal="center"/>
    </xf>
    <xf numFmtId="1" fontId="21" fillId="11" borderId="0" xfId="12" applyNumberFormat="1" applyFont="1" applyBorder="1"/>
    <xf numFmtId="0" fontId="21" fillId="11" borderId="5" xfId="12" applyFont="1" applyBorder="1"/>
    <xf numFmtId="0" fontId="21" fillId="10" borderId="11" xfId="11" applyFont="1" applyBorder="1"/>
    <xf numFmtId="0" fontId="21" fillId="10" borderId="12" xfId="11" applyFont="1" applyBorder="1"/>
    <xf numFmtId="0" fontId="21" fillId="10" borderId="12" xfId="11" applyFont="1" applyBorder="1" applyAlignment="1">
      <alignment horizontal="center"/>
    </xf>
    <xf numFmtId="1" fontId="21" fillId="10" borderId="12" xfId="11" applyNumberFormat="1" applyFont="1" applyBorder="1"/>
    <xf numFmtId="0" fontId="21" fillId="10" borderId="10" xfId="11" applyFont="1" applyBorder="1"/>
    <xf numFmtId="1" fontId="22" fillId="9" borderId="0" xfId="10" applyNumberFormat="1" applyFont="1"/>
    <xf numFmtId="1" fontId="22" fillId="8" borderId="0" xfId="9" applyNumberFormat="1" applyFont="1"/>
    <xf numFmtId="1" fontId="22" fillId="7" borderId="0" xfId="8" applyNumberFormat="1" applyFont="1"/>
    <xf numFmtId="1" fontId="22" fillId="0" borderId="20" xfId="7" applyNumberFormat="1" applyFont="1"/>
    <xf numFmtId="1" fontId="22" fillId="6" borderId="19" xfId="19" applyNumberFormat="1" applyFont="1"/>
    <xf numFmtId="1" fontId="22" fillId="0" borderId="18" xfId="6" applyNumberFormat="1" applyFont="1"/>
    <xf numFmtId="1" fontId="22" fillId="5" borderId="17" xfId="5" applyNumberFormat="1" applyFont="1"/>
    <xf numFmtId="1" fontId="22" fillId="4" borderId="0" xfId="4" applyNumberFormat="1" applyFont="1"/>
    <xf numFmtId="1" fontId="22" fillId="0" borderId="16" xfId="3" applyNumberFormat="1" applyFont="1"/>
    <xf numFmtId="1" fontId="22" fillId="0" borderId="15" xfId="2" applyNumberFormat="1" applyFont="1"/>
    <xf numFmtId="1" fontId="6" fillId="0" borderId="8" xfId="1" applyNumberFormat="1" applyFont="1" applyBorder="1" applyAlignment="1">
      <alignment horizontal="center"/>
    </xf>
  </cellXfs>
  <cellStyles count="20">
    <cellStyle name="20% - Accent1" xfId="8" builtinId="30"/>
    <cellStyle name="20% - Accent3" xfId="10" builtinId="38"/>
    <cellStyle name="20% - Accent5" xfId="14" builtinId="46"/>
    <cellStyle name="20% - Accent6" xfId="16" builtinId="50"/>
    <cellStyle name="40% - Accent3" xfId="11" builtinId="39"/>
    <cellStyle name="40% - Accent5" xfId="15" builtinId="47"/>
    <cellStyle name="60% - Accent1" xfId="9" builtinId="32"/>
    <cellStyle name="60% - Accent4" xfId="13" builtinId="44"/>
    <cellStyle name="60% - Accent6" xfId="17" builtinId="52"/>
    <cellStyle name="Accent4" xfId="12" builtinId="41"/>
    <cellStyle name="Bad" xfId="4" builtinId="27"/>
    <cellStyle name="Heading 2" xfId="2" builtinId="17"/>
    <cellStyle name="Heading 3" xfId="3" builtinId="18"/>
    <cellStyle name="Linked Cell" xfId="6" builtinId="24"/>
    <cellStyle name="Normal" xfId="0" builtinId="0"/>
    <cellStyle name="Normal 2" xfId="18"/>
    <cellStyle name="Note 2" xfId="19"/>
    <cellStyle name="Output" xfId="5" builtinId="21"/>
    <cellStyle name="Title" xfId="1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31" workbookViewId="0">
      <selection activeCell="I67" sqref="I67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89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6" workbookViewId="0">
      <selection activeCell="G64" sqref="G64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55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56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57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98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46" workbookViewId="0">
      <selection activeCell="E69" sqref="E69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58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59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60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99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6" workbookViewId="0">
      <selection activeCell="K69" sqref="K69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62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63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23">
        <f>SUM(E28:E59)</f>
        <v>498995.19999999972</v>
      </c>
      <c r="F60" s="46"/>
      <c r="G60" s="56"/>
      <c r="H60" s="56"/>
      <c r="I60" s="23">
        <f>SUM(I28:I59)</f>
        <v>512000</v>
      </c>
      <c r="J60" s="23">
        <f>SUM(J28:J59)</f>
        <v>498995.19999999972</v>
      </c>
      <c r="K60" s="46"/>
      <c r="L60" s="56"/>
      <c r="M60" s="56"/>
      <c r="N60" s="23">
        <f>SUM(N28:N59)</f>
        <v>512000</v>
      </c>
      <c r="O60" s="23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100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52" workbookViewId="0">
      <selection activeCell="B62" sqref="B62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65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66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101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55" workbookViewId="0">
      <selection activeCell="I73" sqref="I73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68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69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102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6" workbookViewId="0">
      <selection activeCell="F64" sqref="F64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70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71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72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103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6" workbookViewId="0">
      <selection activeCell="F67" sqref="F67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73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74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75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104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46" workbookViewId="0">
      <selection activeCell="F65" sqref="F65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78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105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9" workbookViewId="0">
      <selection activeCell="E68" sqref="E68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80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81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106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1"/>
  <sheetViews>
    <sheetView topLeftCell="A40" workbookViewId="0">
      <selection activeCell="C63" sqref="C63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82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83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84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85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D28*(100-2.54)/100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 t="shared" ref="J28:J59" si="0">I28*(100-2.54)/100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 t="shared" ref="O28:O59" si="1">N28*(100-2.54)/100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2">D29*(100-2.54)/100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si="0"/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si="1"/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2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0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1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2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0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1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2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0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1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2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0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1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2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0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1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2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0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1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2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0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1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2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0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1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2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0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1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2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0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1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2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0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1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2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0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1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2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0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1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2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0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1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2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0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1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2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0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1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2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0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1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2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0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1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2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0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1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2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0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1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2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0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1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2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0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1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2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0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1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2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0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1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2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0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1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2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0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1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2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0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1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2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0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1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2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0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1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2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0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1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42">
        <f>SUM(E28:E59)</f>
        <v>0</v>
      </c>
      <c r="F60" s="46"/>
      <c r="G60" s="56"/>
      <c r="H60" s="56"/>
      <c r="I60" s="23">
        <f>SUM(I28:I59)</f>
        <v>0</v>
      </c>
      <c r="J60" s="23">
        <f>SUM(J28:J59)</f>
        <v>0</v>
      </c>
      <c r="K60" s="46"/>
      <c r="L60" s="56"/>
      <c r="M60" s="56"/>
      <c r="N60" s="23">
        <f>SUM(N28:N59)</f>
        <v>0</v>
      </c>
      <c r="O60" s="23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107</v>
      </c>
      <c r="B62" s="33">
        <f>SUM(D60,I60,N60)/(4000*1000)</f>
        <v>0</v>
      </c>
      <c r="C62" s="55">
        <f>SUM(E60,J60,O60)/(4000*1000)</f>
        <v>0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13" t="s">
        <v>27</v>
      </c>
      <c r="B70" s="12"/>
      <c r="C70" s="12"/>
      <c r="D70" s="14"/>
      <c r="E70" s="42"/>
      <c r="F70" s="12"/>
      <c r="G70" s="12"/>
      <c r="H70" s="12"/>
      <c r="I70" s="14"/>
      <c r="J70" s="45"/>
      <c r="K70" s="12"/>
      <c r="L70" s="12"/>
      <c r="M70" s="12"/>
      <c r="N70" s="12"/>
      <c r="O70" s="45"/>
      <c r="P70" s="6"/>
    </row>
    <row r="71" spans="1:16" x14ac:dyDescent="0.25">
      <c r="A71" s="19"/>
      <c r="B71" s="12"/>
      <c r="C71" s="12"/>
      <c r="D71" s="14"/>
      <c r="E71" s="12"/>
      <c r="F71" s="12"/>
      <c r="G71" s="12"/>
      <c r="H71" s="12"/>
      <c r="I71" s="14"/>
      <c r="J71" s="46"/>
      <c r="K71" s="12"/>
      <c r="L71" s="12"/>
      <c r="M71" s="12"/>
      <c r="N71" s="12"/>
      <c r="O71" s="12"/>
      <c r="P71" s="6"/>
    </row>
    <row r="72" spans="1:16" x14ac:dyDescent="0.25">
      <c r="A72" s="47" t="s">
        <v>28</v>
      </c>
      <c r="B72" s="12"/>
      <c r="C72" s="12"/>
      <c r="D72" s="14"/>
      <c r="E72" s="45"/>
      <c r="F72" s="12"/>
      <c r="G72" s="12"/>
      <c r="H72" s="45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66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12"/>
      <c r="M73" s="12"/>
      <c r="N73" s="12"/>
      <c r="O73" s="12"/>
      <c r="P73" s="6"/>
    </row>
    <row r="74" spans="1:16" x14ac:dyDescent="0.25">
      <c r="A74" s="47"/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19"/>
      <c r="B75" s="12"/>
      <c r="C75" s="12"/>
      <c r="D75" s="14"/>
      <c r="E75" s="45"/>
      <c r="F75" s="12"/>
      <c r="G75" s="12"/>
      <c r="H75" s="45"/>
      <c r="I75" s="14"/>
      <c r="J75" s="12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 t="s">
        <v>29</v>
      </c>
      <c r="N77" s="12"/>
      <c r="O77" s="12"/>
      <c r="P77" s="6"/>
    </row>
    <row r="78" spans="1:16" x14ac:dyDescent="0.25">
      <c r="A78" s="48"/>
      <c r="B78" s="49"/>
      <c r="C78" s="49"/>
      <c r="D78" s="50"/>
      <c r="E78" s="51"/>
      <c r="F78" s="49"/>
      <c r="G78" s="49"/>
      <c r="H78" s="51"/>
      <c r="I78" s="50"/>
      <c r="J78" s="49"/>
      <c r="K78" s="49"/>
      <c r="L78" s="49"/>
      <c r="M78" s="49" t="s">
        <v>30</v>
      </c>
      <c r="N78" s="49"/>
      <c r="O78" s="49"/>
      <c r="P78" s="30"/>
    </row>
    <row r="79" spans="1:16" x14ac:dyDescent="0.25">
      <c r="E79" s="53"/>
      <c r="H79" s="53"/>
    </row>
    <row r="80" spans="1:16" x14ac:dyDescent="0.25">
      <c r="C80" s="23"/>
      <c r="E80" s="53"/>
      <c r="H80" s="53"/>
    </row>
    <row r="81" spans="5:8" x14ac:dyDescent="0.25">
      <c r="E81" s="53"/>
      <c r="H81" s="53"/>
    </row>
    <row r="82" spans="5:8" x14ac:dyDescent="0.25">
      <c r="E82" s="53"/>
      <c r="H82" s="53"/>
    </row>
    <row r="83" spans="5:8" x14ac:dyDescent="0.25">
      <c r="E83" s="53"/>
      <c r="H83" s="53"/>
    </row>
    <row r="84" spans="5:8" x14ac:dyDescent="0.25">
      <c r="E84" s="53"/>
      <c r="H84" s="53"/>
    </row>
    <row r="85" spans="5:8" x14ac:dyDescent="0.25">
      <c r="E85" s="53"/>
      <c r="H85" s="53"/>
    </row>
    <row r="86" spans="5:8" x14ac:dyDescent="0.25">
      <c r="E86" s="53"/>
      <c r="H86" s="53"/>
    </row>
    <row r="87" spans="5:8" x14ac:dyDescent="0.25">
      <c r="E87" s="53"/>
      <c r="H87" s="53"/>
    </row>
    <row r="88" spans="5:8" x14ac:dyDescent="0.25">
      <c r="E88" s="53"/>
      <c r="H88" s="53"/>
    </row>
    <row r="89" spans="5:8" x14ac:dyDescent="0.25">
      <c r="E89" s="53"/>
      <c r="H89" s="53"/>
    </row>
    <row r="90" spans="5:8" x14ac:dyDescent="0.25">
      <c r="E90" s="53"/>
      <c r="H90" s="53"/>
    </row>
    <row r="91" spans="5:8" x14ac:dyDescent="0.25">
      <c r="E91" s="53"/>
      <c r="H91" s="53"/>
    </row>
    <row r="92" spans="5:8" x14ac:dyDescent="0.25">
      <c r="E92" s="53"/>
      <c r="H92" s="53"/>
    </row>
    <row r="93" spans="5:8" x14ac:dyDescent="0.25">
      <c r="E93" s="53"/>
      <c r="H93" s="53"/>
    </row>
    <row r="94" spans="5:8" x14ac:dyDescent="0.25">
      <c r="E94" s="53"/>
      <c r="H94" s="53"/>
    </row>
    <row r="95" spans="5:8" x14ac:dyDescent="0.25">
      <c r="E95" s="53"/>
      <c r="H95" s="53"/>
    </row>
    <row r="96" spans="5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  <c r="M101" s="5" t="s">
        <v>8</v>
      </c>
    </row>
    <row r="102" spans="5:14" x14ac:dyDescent="0.25">
      <c r="E102" s="53"/>
      <c r="H102" s="53"/>
    </row>
    <row r="103" spans="5:14" x14ac:dyDescent="0.25">
      <c r="E103" s="53"/>
      <c r="H103" s="53"/>
    </row>
    <row r="104" spans="5:14" x14ac:dyDescent="0.25">
      <c r="E104" s="53"/>
      <c r="H104" s="53"/>
    </row>
    <row r="106" spans="5:14" x14ac:dyDescent="0.25">
      <c r="N106" s="26"/>
    </row>
    <row r="131" spans="4:4" x14ac:dyDescent="0.25">
      <c r="D131" s="26"/>
    </row>
  </sheetData>
  <mergeCells count="18">
    <mergeCell ref="A2:O2"/>
    <mergeCell ref="N17:N18"/>
    <mergeCell ref="O17:O18"/>
    <mergeCell ref="E23:L23"/>
    <mergeCell ref="E24:L24"/>
    <mergeCell ref="O26:O27"/>
    <mergeCell ref="A73:K73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37" workbookViewId="0">
      <selection activeCell="B65" sqref="B65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32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33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90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3" workbookViewId="0">
      <selection activeCell="G66" sqref="G66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86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88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85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0</v>
      </c>
      <c r="E28" s="38">
        <f>D28*(100-2.54)/100</f>
        <v>0</v>
      </c>
      <c r="F28" s="39">
        <v>33</v>
      </c>
      <c r="G28" s="40">
        <v>8</v>
      </c>
      <c r="H28" s="40">
        <v>8.15</v>
      </c>
      <c r="I28" s="26">
        <v>0</v>
      </c>
      <c r="J28" s="38">
        <f t="shared" ref="J28:J59" si="0">I28*(100-2.54)/100</f>
        <v>0</v>
      </c>
      <c r="K28" s="39">
        <v>65</v>
      </c>
      <c r="L28" s="40">
        <v>16</v>
      </c>
      <c r="M28" s="40">
        <v>16.149999999999999</v>
      </c>
      <c r="N28" s="26">
        <v>0</v>
      </c>
      <c r="O28" s="38">
        <f t="shared" ref="O28:O59" si="1">N28*(100-2.54)/100</f>
        <v>0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0</v>
      </c>
      <c r="E29" s="38">
        <f t="shared" ref="E29:E59" si="2">D29*(100-2.54)/100</f>
        <v>0</v>
      </c>
      <c r="F29" s="39">
        <v>34</v>
      </c>
      <c r="G29" s="40">
        <v>8.15</v>
      </c>
      <c r="H29" s="40">
        <v>8.3000000000000007</v>
      </c>
      <c r="I29" s="26">
        <v>0</v>
      </c>
      <c r="J29" s="38">
        <f t="shared" si="0"/>
        <v>0</v>
      </c>
      <c r="K29" s="39">
        <v>66</v>
      </c>
      <c r="L29" s="40">
        <v>16.149999999999999</v>
      </c>
      <c r="M29" s="40">
        <v>16.3</v>
      </c>
      <c r="N29" s="26">
        <v>0</v>
      </c>
      <c r="O29" s="38">
        <f t="shared" si="1"/>
        <v>0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0</v>
      </c>
      <c r="E30" s="38">
        <f t="shared" si="2"/>
        <v>0</v>
      </c>
      <c r="F30" s="39">
        <v>35</v>
      </c>
      <c r="G30" s="40">
        <v>8.3000000000000007</v>
      </c>
      <c r="H30" s="40">
        <v>8.4499999999999993</v>
      </c>
      <c r="I30" s="26">
        <v>0</v>
      </c>
      <c r="J30" s="38">
        <f t="shared" si="0"/>
        <v>0</v>
      </c>
      <c r="K30" s="39">
        <v>67</v>
      </c>
      <c r="L30" s="40">
        <v>16.3</v>
      </c>
      <c r="M30" s="40">
        <v>16.45</v>
      </c>
      <c r="N30" s="26">
        <v>0</v>
      </c>
      <c r="O30" s="38">
        <f t="shared" si="1"/>
        <v>0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0</v>
      </c>
      <c r="E31" s="38">
        <f t="shared" si="2"/>
        <v>0</v>
      </c>
      <c r="F31" s="39">
        <v>36</v>
      </c>
      <c r="G31" s="40">
        <v>8.4499999999999993</v>
      </c>
      <c r="H31" s="40">
        <v>9</v>
      </c>
      <c r="I31" s="26">
        <v>0</v>
      </c>
      <c r="J31" s="38">
        <f t="shared" si="0"/>
        <v>0</v>
      </c>
      <c r="K31" s="39">
        <v>68</v>
      </c>
      <c r="L31" s="40">
        <v>16.45</v>
      </c>
      <c r="M31" s="40">
        <v>17</v>
      </c>
      <c r="N31" s="26">
        <v>0</v>
      </c>
      <c r="O31" s="38">
        <f t="shared" si="1"/>
        <v>0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0</v>
      </c>
      <c r="E32" s="38">
        <f t="shared" si="2"/>
        <v>0</v>
      </c>
      <c r="F32" s="39">
        <v>37</v>
      </c>
      <c r="G32" s="40">
        <v>9</v>
      </c>
      <c r="H32" s="40">
        <v>9.15</v>
      </c>
      <c r="I32" s="26">
        <v>0</v>
      </c>
      <c r="J32" s="38">
        <f t="shared" si="0"/>
        <v>0</v>
      </c>
      <c r="K32" s="39">
        <v>69</v>
      </c>
      <c r="L32" s="40">
        <v>17</v>
      </c>
      <c r="M32" s="40">
        <v>17.149999999999999</v>
      </c>
      <c r="N32" s="26">
        <v>0</v>
      </c>
      <c r="O32" s="38">
        <f t="shared" si="1"/>
        <v>0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0</v>
      </c>
      <c r="E33" s="38">
        <f t="shared" si="2"/>
        <v>0</v>
      </c>
      <c r="F33" s="39">
        <v>38</v>
      </c>
      <c r="G33" s="40">
        <v>9.15</v>
      </c>
      <c r="H33" s="40">
        <v>9.3000000000000007</v>
      </c>
      <c r="I33" s="26">
        <v>0</v>
      </c>
      <c r="J33" s="38">
        <f t="shared" si="0"/>
        <v>0</v>
      </c>
      <c r="K33" s="39">
        <v>70</v>
      </c>
      <c r="L33" s="40">
        <v>17.149999999999999</v>
      </c>
      <c r="M33" s="40">
        <v>17.3</v>
      </c>
      <c r="N33" s="26">
        <v>0</v>
      </c>
      <c r="O33" s="38">
        <f t="shared" si="1"/>
        <v>0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0</v>
      </c>
      <c r="E34" s="38">
        <f t="shared" si="2"/>
        <v>0</v>
      </c>
      <c r="F34" s="39">
        <v>39</v>
      </c>
      <c r="G34" s="40">
        <v>9.3000000000000007</v>
      </c>
      <c r="H34" s="40">
        <v>9.4499999999999993</v>
      </c>
      <c r="I34" s="26">
        <v>0</v>
      </c>
      <c r="J34" s="38">
        <f t="shared" si="0"/>
        <v>0</v>
      </c>
      <c r="K34" s="39">
        <v>71</v>
      </c>
      <c r="L34" s="40">
        <v>17.3</v>
      </c>
      <c r="M34" s="40">
        <v>17.45</v>
      </c>
      <c r="N34" s="26">
        <v>0</v>
      </c>
      <c r="O34" s="38">
        <f t="shared" si="1"/>
        <v>0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0</v>
      </c>
      <c r="E35" s="38">
        <f t="shared" si="2"/>
        <v>0</v>
      </c>
      <c r="F35" s="39">
        <v>40</v>
      </c>
      <c r="G35" s="40">
        <v>9.4499999999999993</v>
      </c>
      <c r="H35" s="40">
        <v>10</v>
      </c>
      <c r="I35" s="26">
        <v>0</v>
      </c>
      <c r="J35" s="38">
        <f t="shared" si="0"/>
        <v>0</v>
      </c>
      <c r="K35" s="39">
        <v>72</v>
      </c>
      <c r="L35" s="43">
        <v>17.45</v>
      </c>
      <c r="M35" s="40">
        <v>18</v>
      </c>
      <c r="N35" s="26">
        <v>0</v>
      </c>
      <c r="O35" s="38">
        <f t="shared" si="1"/>
        <v>0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0</v>
      </c>
      <c r="E36" s="38">
        <f t="shared" si="2"/>
        <v>0</v>
      </c>
      <c r="F36" s="39">
        <v>41</v>
      </c>
      <c r="G36" s="40">
        <v>10</v>
      </c>
      <c r="H36" s="43">
        <v>10.15</v>
      </c>
      <c r="I36" s="26">
        <v>0</v>
      </c>
      <c r="J36" s="38">
        <f t="shared" si="0"/>
        <v>0</v>
      </c>
      <c r="K36" s="39">
        <v>73</v>
      </c>
      <c r="L36" s="43">
        <v>18</v>
      </c>
      <c r="M36" s="40">
        <v>18.149999999999999</v>
      </c>
      <c r="N36" s="26">
        <v>0</v>
      </c>
      <c r="O36" s="38">
        <f t="shared" si="1"/>
        <v>0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0</v>
      </c>
      <c r="E37" s="38">
        <f t="shared" si="2"/>
        <v>0</v>
      </c>
      <c r="F37" s="39">
        <v>42</v>
      </c>
      <c r="G37" s="40">
        <v>10.15</v>
      </c>
      <c r="H37" s="43">
        <v>10.3</v>
      </c>
      <c r="I37" s="26">
        <v>0</v>
      </c>
      <c r="J37" s="38">
        <f t="shared" si="0"/>
        <v>0</v>
      </c>
      <c r="K37" s="39">
        <v>74</v>
      </c>
      <c r="L37" s="43">
        <v>18.149999999999999</v>
      </c>
      <c r="M37" s="40">
        <v>18.3</v>
      </c>
      <c r="N37" s="26">
        <v>0</v>
      </c>
      <c r="O37" s="38">
        <f t="shared" si="1"/>
        <v>0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0</v>
      </c>
      <c r="E38" s="38">
        <f t="shared" si="2"/>
        <v>0</v>
      </c>
      <c r="F38" s="39">
        <v>43</v>
      </c>
      <c r="G38" s="40">
        <v>10.3</v>
      </c>
      <c r="H38" s="43">
        <v>10.45</v>
      </c>
      <c r="I38" s="26">
        <v>0</v>
      </c>
      <c r="J38" s="38">
        <f t="shared" si="0"/>
        <v>0</v>
      </c>
      <c r="K38" s="39">
        <v>75</v>
      </c>
      <c r="L38" s="43">
        <v>18.3</v>
      </c>
      <c r="M38" s="40">
        <v>18.45</v>
      </c>
      <c r="N38" s="26">
        <v>0</v>
      </c>
      <c r="O38" s="38">
        <f t="shared" si="1"/>
        <v>0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0</v>
      </c>
      <c r="E39" s="38">
        <f t="shared" si="2"/>
        <v>0</v>
      </c>
      <c r="F39" s="39">
        <v>44</v>
      </c>
      <c r="G39" s="40">
        <v>10.45</v>
      </c>
      <c r="H39" s="43">
        <v>11</v>
      </c>
      <c r="I39" s="26">
        <v>0</v>
      </c>
      <c r="J39" s="38">
        <f t="shared" si="0"/>
        <v>0</v>
      </c>
      <c r="K39" s="39">
        <v>76</v>
      </c>
      <c r="L39" s="43">
        <v>18.45</v>
      </c>
      <c r="M39" s="40">
        <v>19</v>
      </c>
      <c r="N39" s="26">
        <v>0</v>
      </c>
      <c r="O39" s="38">
        <f t="shared" si="1"/>
        <v>0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0</v>
      </c>
      <c r="E40" s="38">
        <f t="shared" si="2"/>
        <v>0</v>
      </c>
      <c r="F40" s="39">
        <v>45</v>
      </c>
      <c r="G40" s="40">
        <v>11</v>
      </c>
      <c r="H40" s="43">
        <v>11.15</v>
      </c>
      <c r="I40" s="26">
        <v>0</v>
      </c>
      <c r="J40" s="38">
        <f t="shared" si="0"/>
        <v>0</v>
      </c>
      <c r="K40" s="39">
        <v>77</v>
      </c>
      <c r="L40" s="43">
        <v>19</v>
      </c>
      <c r="M40" s="40">
        <v>19.149999999999999</v>
      </c>
      <c r="N40" s="26">
        <v>0</v>
      </c>
      <c r="O40" s="38">
        <f t="shared" si="1"/>
        <v>0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0</v>
      </c>
      <c r="E41" s="38">
        <f t="shared" si="2"/>
        <v>0</v>
      </c>
      <c r="F41" s="39">
        <v>46</v>
      </c>
      <c r="G41" s="40">
        <v>11.15</v>
      </c>
      <c r="H41" s="43">
        <v>11.3</v>
      </c>
      <c r="I41" s="26">
        <v>0</v>
      </c>
      <c r="J41" s="38">
        <f t="shared" si="0"/>
        <v>0</v>
      </c>
      <c r="K41" s="39">
        <v>78</v>
      </c>
      <c r="L41" s="43">
        <v>19.149999999999999</v>
      </c>
      <c r="M41" s="40">
        <v>19.3</v>
      </c>
      <c r="N41" s="26">
        <v>0</v>
      </c>
      <c r="O41" s="38">
        <f t="shared" si="1"/>
        <v>0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0</v>
      </c>
      <c r="E42" s="38">
        <f t="shared" si="2"/>
        <v>0</v>
      </c>
      <c r="F42" s="39">
        <v>47</v>
      </c>
      <c r="G42" s="40">
        <v>11.3</v>
      </c>
      <c r="H42" s="43">
        <v>11.45</v>
      </c>
      <c r="I42" s="26">
        <v>0</v>
      </c>
      <c r="J42" s="38">
        <f t="shared" si="0"/>
        <v>0</v>
      </c>
      <c r="K42" s="39">
        <v>79</v>
      </c>
      <c r="L42" s="43">
        <v>19.3</v>
      </c>
      <c r="M42" s="40">
        <v>19.45</v>
      </c>
      <c r="N42" s="26">
        <v>0</v>
      </c>
      <c r="O42" s="38">
        <f t="shared" si="1"/>
        <v>0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0</v>
      </c>
      <c r="E43" s="38">
        <f t="shared" si="2"/>
        <v>0</v>
      </c>
      <c r="F43" s="39">
        <v>48</v>
      </c>
      <c r="G43" s="40">
        <v>11.45</v>
      </c>
      <c r="H43" s="43">
        <v>12</v>
      </c>
      <c r="I43" s="26">
        <v>0</v>
      </c>
      <c r="J43" s="38">
        <f t="shared" si="0"/>
        <v>0</v>
      </c>
      <c r="K43" s="39">
        <v>80</v>
      </c>
      <c r="L43" s="43">
        <v>19.45</v>
      </c>
      <c r="M43" s="43">
        <v>20</v>
      </c>
      <c r="N43" s="26">
        <v>0</v>
      </c>
      <c r="O43" s="38">
        <f t="shared" si="1"/>
        <v>0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0</v>
      </c>
      <c r="E44" s="38">
        <f t="shared" si="2"/>
        <v>0</v>
      </c>
      <c r="F44" s="39">
        <v>49</v>
      </c>
      <c r="G44" s="40">
        <v>12</v>
      </c>
      <c r="H44" s="43">
        <v>12.15</v>
      </c>
      <c r="I44" s="26">
        <v>0</v>
      </c>
      <c r="J44" s="38">
        <f t="shared" si="0"/>
        <v>0</v>
      </c>
      <c r="K44" s="39">
        <v>81</v>
      </c>
      <c r="L44" s="43">
        <v>20</v>
      </c>
      <c r="M44" s="40">
        <v>20.149999999999999</v>
      </c>
      <c r="N44" s="26">
        <v>0</v>
      </c>
      <c r="O44" s="38">
        <f t="shared" si="1"/>
        <v>0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0</v>
      </c>
      <c r="E45" s="38">
        <f t="shared" si="2"/>
        <v>0</v>
      </c>
      <c r="F45" s="39">
        <v>50</v>
      </c>
      <c r="G45" s="40">
        <v>12.15</v>
      </c>
      <c r="H45" s="43">
        <v>12.3</v>
      </c>
      <c r="I45" s="26">
        <v>0</v>
      </c>
      <c r="J45" s="38">
        <f t="shared" si="0"/>
        <v>0</v>
      </c>
      <c r="K45" s="39">
        <v>82</v>
      </c>
      <c r="L45" s="43">
        <v>20.149999999999999</v>
      </c>
      <c r="M45" s="40">
        <v>20.3</v>
      </c>
      <c r="N45" s="26">
        <v>0</v>
      </c>
      <c r="O45" s="38">
        <f t="shared" si="1"/>
        <v>0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0</v>
      </c>
      <c r="E46" s="38">
        <f t="shared" si="2"/>
        <v>0</v>
      </c>
      <c r="F46" s="39">
        <v>51</v>
      </c>
      <c r="G46" s="40">
        <v>12.3</v>
      </c>
      <c r="H46" s="43">
        <v>12.45</v>
      </c>
      <c r="I46" s="26">
        <v>0</v>
      </c>
      <c r="J46" s="38">
        <f t="shared" si="0"/>
        <v>0</v>
      </c>
      <c r="K46" s="39">
        <v>83</v>
      </c>
      <c r="L46" s="43">
        <v>20.3</v>
      </c>
      <c r="M46" s="40">
        <v>20.45</v>
      </c>
      <c r="N46" s="26">
        <v>0</v>
      </c>
      <c r="O46" s="38">
        <f t="shared" si="1"/>
        <v>0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0</v>
      </c>
      <c r="E47" s="38">
        <f t="shared" si="2"/>
        <v>0</v>
      </c>
      <c r="F47" s="39">
        <v>52</v>
      </c>
      <c r="G47" s="40">
        <v>12.45</v>
      </c>
      <c r="H47" s="43">
        <v>13</v>
      </c>
      <c r="I47" s="26">
        <v>0</v>
      </c>
      <c r="J47" s="38">
        <f t="shared" si="0"/>
        <v>0</v>
      </c>
      <c r="K47" s="39">
        <v>84</v>
      </c>
      <c r="L47" s="43">
        <v>20.45</v>
      </c>
      <c r="M47" s="40">
        <v>21</v>
      </c>
      <c r="N47" s="26">
        <v>0</v>
      </c>
      <c r="O47" s="38">
        <f t="shared" si="1"/>
        <v>0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0</v>
      </c>
      <c r="E48" s="38">
        <f t="shared" si="2"/>
        <v>0</v>
      </c>
      <c r="F48" s="39">
        <v>53</v>
      </c>
      <c r="G48" s="40">
        <v>13</v>
      </c>
      <c r="H48" s="43">
        <v>13.15</v>
      </c>
      <c r="I48" s="26">
        <v>0</v>
      </c>
      <c r="J48" s="38">
        <f t="shared" si="0"/>
        <v>0</v>
      </c>
      <c r="K48" s="39">
        <v>85</v>
      </c>
      <c r="L48" s="43">
        <v>21</v>
      </c>
      <c r="M48" s="40">
        <v>21.15</v>
      </c>
      <c r="N48" s="26">
        <v>0</v>
      </c>
      <c r="O48" s="38">
        <f t="shared" si="1"/>
        <v>0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0</v>
      </c>
      <c r="E49" s="38">
        <f t="shared" si="2"/>
        <v>0</v>
      </c>
      <c r="F49" s="39">
        <v>54</v>
      </c>
      <c r="G49" s="40">
        <v>13.15</v>
      </c>
      <c r="H49" s="43">
        <v>13.3</v>
      </c>
      <c r="I49" s="26">
        <v>0</v>
      </c>
      <c r="J49" s="38">
        <f t="shared" si="0"/>
        <v>0</v>
      </c>
      <c r="K49" s="39">
        <v>86</v>
      </c>
      <c r="L49" s="43">
        <v>21.15</v>
      </c>
      <c r="M49" s="40">
        <v>21.3</v>
      </c>
      <c r="N49" s="26">
        <v>0</v>
      </c>
      <c r="O49" s="38">
        <f t="shared" si="1"/>
        <v>0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0</v>
      </c>
      <c r="E50" s="38">
        <f t="shared" si="2"/>
        <v>0</v>
      </c>
      <c r="F50" s="39">
        <v>55</v>
      </c>
      <c r="G50" s="40">
        <v>13.3</v>
      </c>
      <c r="H50" s="43">
        <v>13.45</v>
      </c>
      <c r="I50" s="26">
        <v>0</v>
      </c>
      <c r="J50" s="38">
        <f t="shared" si="0"/>
        <v>0</v>
      </c>
      <c r="K50" s="39">
        <v>87</v>
      </c>
      <c r="L50" s="43">
        <v>21.3</v>
      </c>
      <c r="M50" s="40">
        <v>21.45</v>
      </c>
      <c r="N50" s="26">
        <v>0</v>
      </c>
      <c r="O50" s="38">
        <f t="shared" si="1"/>
        <v>0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0</v>
      </c>
      <c r="E51" s="38">
        <f t="shared" si="2"/>
        <v>0</v>
      </c>
      <c r="F51" s="39">
        <v>56</v>
      </c>
      <c r="G51" s="40">
        <v>13.45</v>
      </c>
      <c r="H51" s="43">
        <v>14</v>
      </c>
      <c r="I51" s="26">
        <v>0</v>
      </c>
      <c r="J51" s="38">
        <f t="shared" si="0"/>
        <v>0</v>
      </c>
      <c r="K51" s="39">
        <v>88</v>
      </c>
      <c r="L51" s="43">
        <v>21.45</v>
      </c>
      <c r="M51" s="40">
        <v>22</v>
      </c>
      <c r="N51" s="26">
        <v>0</v>
      </c>
      <c r="O51" s="38">
        <f t="shared" si="1"/>
        <v>0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0</v>
      </c>
      <c r="E52" s="38">
        <f t="shared" si="2"/>
        <v>0</v>
      </c>
      <c r="F52" s="39">
        <v>57</v>
      </c>
      <c r="G52" s="40">
        <v>14</v>
      </c>
      <c r="H52" s="43">
        <v>14.15</v>
      </c>
      <c r="I52" s="26">
        <v>0</v>
      </c>
      <c r="J52" s="38">
        <f t="shared" si="0"/>
        <v>0</v>
      </c>
      <c r="K52" s="39">
        <v>89</v>
      </c>
      <c r="L52" s="43">
        <v>22</v>
      </c>
      <c r="M52" s="40">
        <v>22.15</v>
      </c>
      <c r="N52" s="26">
        <v>0</v>
      </c>
      <c r="O52" s="38">
        <f t="shared" si="1"/>
        <v>0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0</v>
      </c>
      <c r="E53" s="38">
        <f t="shared" si="2"/>
        <v>0</v>
      </c>
      <c r="F53" s="39">
        <v>58</v>
      </c>
      <c r="G53" s="40">
        <v>14.15</v>
      </c>
      <c r="H53" s="43">
        <v>14.3</v>
      </c>
      <c r="I53" s="26">
        <v>0</v>
      </c>
      <c r="J53" s="38">
        <f t="shared" si="0"/>
        <v>0</v>
      </c>
      <c r="K53" s="39">
        <v>90</v>
      </c>
      <c r="L53" s="43">
        <v>22.15</v>
      </c>
      <c r="M53" s="40">
        <v>22.3</v>
      </c>
      <c r="N53" s="26">
        <v>0</v>
      </c>
      <c r="O53" s="38">
        <f t="shared" si="1"/>
        <v>0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0</v>
      </c>
      <c r="E54" s="38">
        <f t="shared" si="2"/>
        <v>0</v>
      </c>
      <c r="F54" s="39">
        <v>59</v>
      </c>
      <c r="G54" s="40">
        <v>14.3</v>
      </c>
      <c r="H54" s="43">
        <v>14.45</v>
      </c>
      <c r="I54" s="26">
        <v>0</v>
      </c>
      <c r="J54" s="38">
        <f t="shared" si="0"/>
        <v>0</v>
      </c>
      <c r="K54" s="39">
        <v>91</v>
      </c>
      <c r="L54" s="43">
        <v>22.3</v>
      </c>
      <c r="M54" s="40">
        <v>22.45</v>
      </c>
      <c r="N54" s="26">
        <v>0</v>
      </c>
      <c r="O54" s="38">
        <f t="shared" si="1"/>
        <v>0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0</v>
      </c>
      <c r="E55" s="38">
        <f t="shared" si="2"/>
        <v>0</v>
      </c>
      <c r="F55" s="39">
        <v>60</v>
      </c>
      <c r="G55" s="40">
        <v>14.45</v>
      </c>
      <c r="H55" s="40">
        <v>15</v>
      </c>
      <c r="I55" s="26">
        <v>0</v>
      </c>
      <c r="J55" s="38">
        <f t="shared" si="0"/>
        <v>0</v>
      </c>
      <c r="K55" s="39">
        <v>92</v>
      </c>
      <c r="L55" s="43">
        <v>22.45</v>
      </c>
      <c r="M55" s="40">
        <v>23</v>
      </c>
      <c r="N55" s="26">
        <v>0</v>
      </c>
      <c r="O55" s="38">
        <f t="shared" si="1"/>
        <v>0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0</v>
      </c>
      <c r="E56" s="38">
        <f t="shared" si="2"/>
        <v>0</v>
      </c>
      <c r="F56" s="39">
        <v>61</v>
      </c>
      <c r="G56" s="40">
        <v>15</v>
      </c>
      <c r="H56" s="40">
        <v>15.15</v>
      </c>
      <c r="I56" s="26">
        <v>0</v>
      </c>
      <c r="J56" s="38">
        <f t="shared" si="0"/>
        <v>0</v>
      </c>
      <c r="K56" s="39">
        <v>93</v>
      </c>
      <c r="L56" s="43">
        <v>23</v>
      </c>
      <c r="M56" s="40">
        <v>23.15</v>
      </c>
      <c r="N56" s="26">
        <v>0</v>
      </c>
      <c r="O56" s="38">
        <f t="shared" si="1"/>
        <v>0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0</v>
      </c>
      <c r="E57" s="38">
        <f t="shared" si="2"/>
        <v>0</v>
      </c>
      <c r="F57" s="39">
        <v>62</v>
      </c>
      <c r="G57" s="40">
        <v>15.15</v>
      </c>
      <c r="H57" s="40">
        <v>15.3</v>
      </c>
      <c r="I57" s="26">
        <v>0</v>
      </c>
      <c r="J57" s="38">
        <f t="shared" si="0"/>
        <v>0</v>
      </c>
      <c r="K57" s="39">
        <v>94</v>
      </c>
      <c r="L57" s="40">
        <v>23.15</v>
      </c>
      <c r="M57" s="40">
        <v>23.3</v>
      </c>
      <c r="N57" s="26">
        <v>0</v>
      </c>
      <c r="O57" s="38">
        <f t="shared" si="1"/>
        <v>0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0</v>
      </c>
      <c r="E58" s="38">
        <f t="shared" si="2"/>
        <v>0</v>
      </c>
      <c r="F58" s="39">
        <v>63</v>
      </c>
      <c r="G58" s="40">
        <v>15.3</v>
      </c>
      <c r="H58" s="40">
        <v>15.45</v>
      </c>
      <c r="I58" s="26">
        <v>0</v>
      </c>
      <c r="J58" s="38">
        <f t="shared" si="0"/>
        <v>0</v>
      </c>
      <c r="K58" s="39">
        <v>95</v>
      </c>
      <c r="L58" s="40">
        <v>23.3</v>
      </c>
      <c r="M58" s="40">
        <v>23.45</v>
      </c>
      <c r="N58" s="26">
        <v>0</v>
      </c>
      <c r="O58" s="38">
        <f t="shared" si="1"/>
        <v>0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0</v>
      </c>
      <c r="E59" s="38">
        <f t="shared" si="2"/>
        <v>0</v>
      </c>
      <c r="F59" s="39">
        <v>64</v>
      </c>
      <c r="G59" s="40">
        <v>15.45</v>
      </c>
      <c r="H59" s="40">
        <v>16</v>
      </c>
      <c r="I59" s="26">
        <v>0</v>
      </c>
      <c r="J59" s="38">
        <f t="shared" si="0"/>
        <v>0</v>
      </c>
      <c r="K59" s="39">
        <v>96</v>
      </c>
      <c r="L59" s="40">
        <v>23.45</v>
      </c>
      <c r="M59" s="40">
        <v>24</v>
      </c>
      <c r="N59" s="26">
        <v>0</v>
      </c>
      <c r="O59" s="38">
        <f t="shared" si="1"/>
        <v>0</v>
      </c>
      <c r="P59" s="6"/>
    </row>
    <row r="60" spans="1:16" x14ac:dyDescent="0.25">
      <c r="A60" s="54"/>
      <c r="B60" s="33"/>
      <c r="C60" s="55"/>
      <c r="D60" s="23">
        <f>SUM(D28:D59)</f>
        <v>0</v>
      </c>
      <c r="E60" s="42">
        <f>SUM(E28:E59)</f>
        <v>0</v>
      </c>
      <c r="F60" s="46"/>
      <c r="G60" s="56"/>
      <c r="H60" s="56"/>
      <c r="I60" s="23">
        <f>SUM(I28:I59)</f>
        <v>0</v>
      </c>
      <c r="J60" s="42">
        <f>SUM(J28:J59)</f>
        <v>0</v>
      </c>
      <c r="K60" s="46"/>
      <c r="L60" s="56"/>
      <c r="M60" s="56"/>
      <c r="N60" s="23">
        <f>SUM(N28:N59)</f>
        <v>0</v>
      </c>
      <c r="O60" s="42">
        <f>SUM(O28:O59)</f>
        <v>0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108</v>
      </c>
      <c r="B62" s="33">
        <f>SUM(D60,I60,N60)/(4000*1000)</f>
        <v>0</v>
      </c>
      <c r="C62" s="55">
        <f>SUM(E60,J60,O60)/(4000*1000)</f>
        <v>0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114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115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116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">
      <c r="A14" s="93" t="s">
        <v>10</v>
      </c>
      <c r="B14" s="94"/>
      <c r="C14" s="94"/>
      <c r="D14" s="95"/>
      <c r="E14" s="94"/>
      <c r="F14" s="94"/>
      <c r="G14" s="94"/>
      <c r="H14" s="94"/>
      <c r="I14" s="95"/>
      <c r="J14" s="94"/>
      <c r="K14" s="94"/>
      <c r="L14" s="94"/>
      <c r="M14" s="94"/>
      <c r="N14" s="100"/>
      <c r="O14" s="101"/>
      <c r="P14" s="87"/>
    </row>
    <row r="15" spans="1:16" ht="12.75" customHeight="1" x14ac:dyDescent="0.2">
      <c r="A15" s="102"/>
      <c r="B15" s="94"/>
      <c r="C15" s="94"/>
      <c r="D15" s="95"/>
      <c r="E15" s="94"/>
      <c r="F15" s="94"/>
      <c r="G15" s="94"/>
      <c r="H15" s="94"/>
      <c r="I15" s="95"/>
      <c r="J15" s="94"/>
      <c r="K15" s="94"/>
      <c r="L15" s="94"/>
      <c r="M15" s="94"/>
      <c r="N15" s="103" t="s">
        <v>11</v>
      </c>
      <c r="O15" s="104" t="s">
        <v>12</v>
      </c>
      <c r="P15" s="87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85</v>
      </c>
      <c r="P17" s="87"/>
    </row>
    <row r="18" spans="1:47" ht="12.75" customHeight="1" x14ac:dyDescent="0.2">
      <c r="A18" s="102"/>
      <c r="B18" s="94"/>
      <c r="C18" s="94"/>
      <c r="D18" s="95"/>
      <c r="E18" s="94"/>
      <c r="F18" s="94"/>
      <c r="G18" s="94"/>
      <c r="H18" s="94"/>
      <c r="I18" s="95"/>
      <c r="J18" s="94"/>
      <c r="K18" s="94"/>
      <c r="L18" s="94"/>
      <c r="M18" s="94"/>
      <c r="N18" s="106"/>
      <c r="O18" s="107"/>
      <c r="P18" s="87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">
      <c r="A20" s="102"/>
      <c r="B20" s="94"/>
      <c r="C20" s="94"/>
      <c r="D20" s="95"/>
      <c r="E20" s="94"/>
      <c r="F20" s="94"/>
      <c r="G20" s="94"/>
      <c r="H20" s="94"/>
      <c r="I20" s="95"/>
      <c r="J20" s="94"/>
      <c r="K20" s="94"/>
      <c r="L20" s="94"/>
      <c r="M20" s="94"/>
      <c r="N20" s="112"/>
      <c r="O20" s="113"/>
      <c r="P20" s="87"/>
    </row>
    <row r="21" spans="1:47" ht="12.75" customHeight="1" x14ac:dyDescent="0.2">
      <c r="A21" s="93"/>
      <c r="B21" s="94"/>
      <c r="C21" s="86"/>
      <c r="D21" s="86"/>
      <c r="E21" s="94"/>
      <c r="F21" s="94"/>
      <c r="G21" s="94"/>
      <c r="H21" s="94" t="s">
        <v>8</v>
      </c>
      <c r="I21" s="95"/>
      <c r="J21" s="94"/>
      <c r="K21" s="94"/>
      <c r="L21" s="94"/>
      <c r="M21" s="94"/>
      <c r="N21" s="114"/>
      <c r="O21" s="115"/>
      <c r="P21" s="87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.75" x14ac:dyDescent="0.25">
      <c r="A24" s="102"/>
      <c r="B24" s="94"/>
      <c r="C24" s="94"/>
      <c r="D24" s="95"/>
      <c r="E24" s="118" t="s">
        <v>20</v>
      </c>
      <c r="F24" s="118"/>
      <c r="G24" s="118"/>
      <c r="H24" s="118"/>
      <c r="I24" s="118"/>
      <c r="J24" s="118"/>
      <c r="K24" s="118"/>
      <c r="L24" s="118"/>
      <c r="M24" s="94"/>
      <c r="N24" s="94"/>
      <c r="O24" s="94"/>
      <c r="P24" s="87"/>
    </row>
    <row r="25" spans="1:47" ht="12.75" customHeight="1" x14ac:dyDescent="0.2">
      <c r="A25" s="119"/>
      <c r="B25" s="120" t="s">
        <v>21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94"/>
      <c r="P25" s="87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0</v>
      </c>
      <c r="E28" s="130">
        <f t="shared" ref="E28:E59" si="0">D28*(100-2.54)/100</f>
        <v>0</v>
      </c>
      <c r="F28" s="131">
        <v>33</v>
      </c>
      <c r="G28" s="132">
        <v>8</v>
      </c>
      <c r="H28" s="132">
        <v>8.15</v>
      </c>
      <c r="I28" s="129">
        <v>0</v>
      </c>
      <c r="J28" s="130">
        <f t="shared" ref="J28:J59" si="1">I28*(100-2.54)/100</f>
        <v>0</v>
      </c>
      <c r="K28" s="131">
        <v>65</v>
      </c>
      <c r="L28" s="132">
        <v>16</v>
      </c>
      <c r="M28" s="132">
        <v>16.149999999999999</v>
      </c>
      <c r="N28" s="129">
        <v>0</v>
      </c>
      <c r="O28" s="130">
        <f t="shared" ref="O28:O59" si="2">N28*(100-2.54)/100</f>
        <v>0</v>
      </c>
      <c r="P28" s="92"/>
    </row>
    <row r="29" spans="1:47" ht="12.75" customHeight="1" x14ac:dyDescent="0.2">
      <c r="A29" s="133">
        <v>2</v>
      </c>
      <c r="B29" s="133">
        <v>0.15</v>
      </c>
      <c r="C29" s="134">
        <v>0.3</v>
      </c>
      <c r="D29" s="111">
        <v>0</v>
      </c>
      <c r="E29" s="135">
        <f t="shared" si="0"/>
        <v>0</v>
      </c>
      <c r="F29" s="136">
        <v>34</v>
      </c>
      <c r="G29" s="137">
        <v>8.15</v>
      </c>
      <c r="H29" s="137">
        <v>8.3000000000000007</v>
      </c>
      <c r="I29" s="111">
        <v>0</v>
      </c>
      <c r="J29" s="135">
        <f t="shared" si="1"/>
        <v>0</v>
      </c>
      <c r="K29" s="136">
        <v>66</v>
      </c>
      <c r="L29" s="137">
        <v>16.149999999999999</v>
      </c>
      <c r="M29" s="137">
        <v>16.3</v>
      </c>
      <c r="N29" s="111">
        <v>0</v>
      </c>
      <c r="O29" s="135">
        <f t="shared" si="2"/>
        <v>0</v>
      </c>
      <c r="P29" s="87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0</v>
      </c>
      <c r="E30" s="130">
        <f t="shared" si="0"/>
        <v>0</v>
      </c>
      <c r="F30" s="131">
        <v>35</v>
      </c>
      <c r="G30" s="132">
        <v>8.3000000000000007</v>
      </c>
      <c r="H30" s="132">
        <v>8.4499999999999993</v>
      </c>
      <c r="I30" s="129">
        <v>0</v>
      </c>
      <c r="J30" s="130">
        <f t="shared" si="1"/>
        <v>0</v>
      </c>
      <c r="K30" s="131">
        <v>67</v>
      </c>
      <c r="L30" s="132">
        <v>16.3</v>
      </c>
      <c r="M30" s="132">
        <v>16.45</v>
      </c>
      <c r="N30" s="129">
        <v>0</v>
      </c>
      <c r="O30" s="130">
        <f t="shared" si="2"/>
        <v>0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0</v>
      </c>
      <c r="E31" s="130">
        <f t="shared" si="0"/>
        <v>0</v>
      </c>
      <c r="F31" s="131">
        <v>36</v>
      </c>
      <c r="G31" s="132">
        <v>8.4499999999999993</v>
      </c>
      <c r="H31" s="132">
        <v>9</v>
      </c>
      <c r="I31" s="129">
        <v>0</v>
      </c>
      <c r="J31" s="130">
        <f t="shared" si="1"/>
        <v>0</v>
      </c>
      <c r="K31" s="131">
        <v>68</v>
      </c>
      <c r="L31" s="132">
        <v>16.45</v>
      </c>
      <c r="M31" s="132">
        <v>17</v>
      </c>
      <c r="N31" s="129">
        <v>0</v>
      </c>
      <c r="O31" s="130">
        <f t="shared" si="2"/>
        <v>0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0</v>
      </c>
      <c r="E32" s="135">
        <f t="shared" si="0"/>
        <v>0</v>
      </c>
      <c r="F32" s="136">
        <v>37</v>
      </c>
      <c r="G32" s="137">
        <v>9</v>
      </c>
      <c r="H32" s="137">
        <v>9.15</v>
      </c>
      <c r="I32" s="111">
        <v>0</v>
      </c>
      <c r="J32" s="135">
        <f t="shared" si="1"/>
        <v>0</v>
      </c>
      <c r="K32" s="136">
        <v>69</v>
      </c>
      <c r="L32" s="137">
        <v>17</v>
      </c>
      <c r="M32" s="137">
        <v>17.149999999999999</v>
      </c>
      <c r="N32" s="111">
        <v>0</v>
      </c>
      <c r="O32" s="135">
        <f t="shared" si="2"/>
        <v>0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0</v>
      </c>
      <c r="E33" s="135">
        <f t="shared" si="0"/>
        <v>0</v>
      </c>
      <c r="F33" s="136">
        <v>38</v>
      </c>
      <c r="G33" s="137">
        <v>9.15</v>
      </c>
      <c r="H33" s="137">
        <v>9.3000000000000007</v>
      </c>
      <c r="I33" s="111">
        <v>0</v>
      </c>
      <c r="J33" s="135">
        <f t="shared" si="1"/>
        <v>0</v>
      </c>
      <c r="K33" s="136">
        <v>70</v>
      </c>
      <c r="L33" s="137">
        <v>17.149999999999999</v>
      </c>
      <c r="M33" s="137">
        <v>17.3</v>
      </c>
      <c r="N33" s="111">
        <v>0</v>
      </c>
      <c r="O33" s="135">
        <f t="shared" si="2"/>
        <v>0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0</v>
      </c>
      <c r="E34" s="135">
        <f t="shared" si="0"/>
        <v>0</v>
      </c>
      <c r="F34" s="136">
        <v>39</v>
      </c>
      <c r="G34" s="137">
        <v>9.3000000000000007</v>
      </c>
      <c r="H34" s="137">
        <v>9.4499999999999993</v>
      </c>
      <c r="I34" s="111">
        <v>0</v>
      </c>
      <c r="J34" s="135">
        <f t="shared" si="1"/>
        <v>0</v>
      </c>
      <c r="K34" s="136">
        <v>71</v>
      </c>
      <c r="L34" s="137">
        <v>17.3</v>
      </c>
      <c r="M34" s="137">
        <v>17.45</v>
      </c>
      <c r="N34" s="111">
        <v>0</v>
      </c>
      <c r="O34" s="135">
        <f t="shared" si="2"/>
        <v>0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0</v>
      </c>
      <c r="E35" s="135">
        <f t="shared" si="0"/>
        <v>0</v>
      </c>
      <c r="F35" s="136">
        <v>40</v>
      </c>
      <c r="G35" s="137">
        <v>9.4499999999999993</v>
      </c>
      <c r="H35" s="137">
        <v>10</v>
      </c>
      <c r="I35" s="111">
        <v>0</v>
      </c>
      <c r="J35" s="135">
        <f t="shared" si="1"/>
        <v>0</v>
      </c>
      <c r="K35" s="136">
        <v>72</v>
      </c>
      <c r="L35" s="141">
        <v>17.45</v>
      </c>
      <c r="M35" s="137">
        <v>18</v>
      </c>
      <c r="N35" s="111">
        <v>0</v>
      </c>
      <c r="O35" s="135">
        <f t="shared" si="2"/>
        <v>0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0</v>
      </c>
      <c r="E36" s="135">
        <f t="shared" si="0"/>
        <v>0</v>
      </c>
      <c r="F36" s="136">
        <v>41</v>
      </c>
      <c r="G36" s="137">
        <v>10</v>
      </c>
      <c r="H36" s="141">
        <v>10.15</v>
      </c>
      <c r="I36" s="111">
        <v>0</v>
      </c>
      <c r="J36" s="135">
        <f t="shared" si="1"/>
        <v>0</v>
      </c>
      <c r="K36" s="136">
        <v>73</v>
      </c>
      <c r="L36" s="141">
        <v>18</v>
      </c>
      <c r="M36" s="137">
        <v>18.149999999999999</v>
      </c>
      <c r="N36" s="111">
        <v>0</v>
      </c>
      <c r="O36" s="135">
        <f t="shared" si="2"/>
        <v>0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0</v>
      </c>
      <c r="E37" s="130">
        <f t="shared" si="0"/>
        <v>0</v>
      </c>
      <c r="F37" s="131">
        <v>42</v>
      </c>
      <c r="G37" s="132">
        <v>10.15</v>
      </c>
      <c r="H37" s="132">
        <v>10.3</v>
      </c>
      <c r="I37" s="129">
        <v>0</v>
      </c>
      <c r="J37" s="130">
        <f t="shared" si="1"/>
        <v>0</v>
      </c>
      <c r="K37" s="131">
        <v>74</v>
      </c>
      <c r="L37" s="132">
        <v>18.149999999999999</v>
      </c>
      <c r="M37" s="132">
        <v>18.3</v>
      </c>
      <c r="N37" s="129">
        <v>0</v>
      </c>
      <c r="O37" s="130">
        <f t="shared" si="2"/>
        <v>0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0</v>
      </c>
      <c r="E38" s="135">
        <f t="shared" si="0"/>
        <v>0</v>
      </c>
      <c r="F38" s="136">
        <v>43</v>
      </c>
      <c r="G38" s="137">
        <v>10.3</v>
      </c>
      <c r="H38" s="141">
        <v>10.45</v>
      </c>
      <c r="I38" s="111">
        <v>0</v>
      </c>
      <c r="J38" s="135">
        <f t="shared" si="1"/>
        <v>0</v>
      </c>
      <c r="K38" s="136">
        <v>75</v>
      </c>
      <c r="L38" s="141">
        <v>18.3</v>
      </c>
      <c r="M38" s="137">
        <v>18.45</v>
      </c>
      <c r="N38" s="111">
        <v>0</v>
      </c>
      <c r="O38" s="135">
        <f t="shared" si="2"/>
        <v>0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0</v>
      </c>
      <c r="E39" s="135">
        <f t="shared" si="0"/>
        <v>0</v>
      </c>
      <c r="F39" s="136">
        <v>44</v>
      </c>
      <c r="G39" s="137">
        <v>10.45</v>
      </c>
      <c r="H39" s="141">
        <v>11</v>
      </c>
      <c r="I39" s="111">
        <v>0</v>
      </c>
      <c r="J39" s="135">
        <f t="shared" si="1"/>
        <v>0</v>
      </c>
      <c r="K39" s="136">
        <v>76</v>
      </c>
      <c r="L39" s="141">
        <v>18.45</v>
      </c>
      <c r="M39" s="137">
        <v>19</v>
      </c>
      <c r="N39" s="111">
        <v>0</v>
      </c>
      <c r="O39" s="135">
        <f t="shared" si="2"/>
        <v>0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0</v>
      </c>
      <c r="E40" s="135">
        <f t="shared" si="0"/>
        <v>0</v>
      </c>
      <c r="F40" s="136">
        <v>45</v>
      </c>
      <c r="G40" s="137">
        <v>11</v>
      </c>
      <c r="H40" s="141">
        <v>11.15</v>
      </c>
      <c r="I40" s="111">
        <v>0</v>
      </c>
      <c r="J40" s="135">
        <f t="shared" si="1"/>
        <v>0</v>
      </c>
      <c r="K40" s="136">
        <v>77</v>
      </c>
      <c r="L40" s="141">
        <v>19</v>
      </c>
      <c r="M40" s="137">
        <v>19.149999999999999</v>
      </c>
      <c r="N40" s="111">
        <v>0</v>
      </c>
      <c r="O40" s="135">
        <f t="shared" si="2"/>
        <v>0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0</v>
      </c>
      <c r="E41" s="135">
        <f t="shared" si="0"/>
        <v>0</v>
      </c>
      <c r="F41" s="136">
        <v>46</v>
      </c>
      <c r="G41" s="137">
        <v>11.15</v>
      </c>
      <c r="H41" s="141">
        <v>11.3</v>
      </c>
      <c r="I41" s="111">
        <v>0</v>
      </c>
      <c r="J41" s="135">
        <f t="shared" si="1"/>
        <v>0</v>
      </c>
      <c r="K41" s="136">
        <v>78</v>
      </c>
      <c r="L41" s="141">
        <v>19.149999999999999</v>
      </c>
      <c r="M41" s="137">
        <v>19.3</v>
      </c>
      <c r="N41" s="111">
        <v>0</v>
      </c>
      <c r="O41" s="135">
        <f t="shared" si="2"/>
        <v>0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0</v>
      </c>
      <c r="E42" s="135">
        <f t="shared" si="0"/>
        <v>0</v>
      </c>
      <c r="F42" s="136">
        <v>47</v>
      </c>
      <c r="G42" s="137">
        <v>11.3</v>
      </c>
      <c r="H42" s="141">
        <v>11.45</v>
      </c>
      <c r="I42" s="111">
        <v>0</v>
      </c>
      <c r="J42" s="135">
        <f t="shared" si="1"/>
        <v>0</v>
      </c>
      <c r="K42" s="136">
        <v>79</v>
      </c>
      <c r="L42" s="141">
        <v>19.3</v>
      </c>
      <c r="M42" s="137">
        <v>19.45</v>
      </c>
      <c r="N42" s="111">
        <v>0</v>
      </c>
      <c r="O42" s="135">
        <f t="shared" si="2"/>
        <v>0</v>
      </c>
      <c r="P42" s="87"/>
    </row>
    <row r="43" spans="1:16" x14ac:dyDescent="0.2">
      <c r="A43" s="133">
        <v>16</v>
      </c>
      <c r="B43" s="133">
        <v>3.45</v>
      </c>
      <c r="C43" s="141">
        <v>4</v>
      </c>
      <c r="D43" s="111">
        <v>0</v>
      </c>
      <c r="E43" s="135">
        <f t="shared" si="0"/>
        <v>0</v>
      </c>
      <c r="F43" s="136">
        <v>48</v>
      </c>
      <c r="G43" s="137">
        <v>11.45</v>
      </c>
      <c r="H43" s="141">
        <v>12</v>
      </c>
      <c r="I43" s="111">
        <v>0</v>
      </c>
      <c r="J43" s="135">
        <f t="shared" si="1"/>
        <v>0</v>
      </c>
      <c r="K43" s="136">
        <v>80</v>
      </c>
      <c r="L43" s="141">
        <v>19.45</v>
      </c>
      <c r="M43" s="141">
        <v>20</v>
      </c>
      <c r="N43" s="111">
        <v>0</v>
      </c>
      <c r="O43" s="135">
        <f t="shared" si="2"/>
        <v>0</v>
      </c>
      <c r="P43" s="87"/>
    </row>
    <row r="44" spans="1:16" x14ac:dyDescent="0.2">
      <c r="A44" s="133">
        <v>17</v>
      </c>
      <c r="B44" s="134">
        <v>4</v>
      </c>
      <c r="C44" s="142">
        <v>4.1500000000000004</v>
      </c>
      <c r="D44" s="111">
        <v>0</v>
      </c>
      <c r="E44" s="135">
        <f t="shared" si="0"/>
        <v>0</v>
      </c>
      <c r="F44" s="136">
        <v>49</v>
      </c>
      <c r="G44" s="137">
        <v>12</v>
      </c>
      <c r="H44" s="141">
        <v>12.15</v>
      </c>
      <c r="I44" s="111">
        <v>0</v>
      </c>
      <c r="J44" s="135">
        <f t="shared" si="1"/>
        <v>0</v>
      </c>
      <c r="K44" s="136">
        <v>81</v>
      </c>
      <c r="L44" s="141">
        <v>20</v>
      </c>
      <c r="M44" s="137">
        <v>20.149999999999999</v>
      </c>
      <c r="N44" s="111">
        <v>0</v>
      </c>
      <c r="O44" s="135">
        <f t="shared" si="2"/>
        <v>0</v>
      </c>
      <c r="P44" s="87"/>
    </row>
    <row r="45" spans="1:16" x14ac:dyDescent="0.2">
      <c r="A45" s="133">
        <v>18</v>
      </c>
      <c r="B45" s="133">
        <v>4.1500000000000004</v>
      </c>
      <c r="C45" s="141">
        <v>4.3</v>
      </c>
      <c r="D45" s="111">
        <v>0</v>
      </c>
      <c r="E45" s="135">
        <f t="shared" si="0"/>
        <v>0</v>
      </c>
      <c r="F45" s="136">
        <v>50</v>
      </c>
      <c r="G45" s="137">
        <v>12.15</v>
      </c>
      <c r="H45" s="141">
        <v>12.3</v>
      </c>
      <c r="I45" s="111">
        <v>0</v>
      </c>
      <c r="J45" s="135">
        <f t="shared" si="1"/>
        <v>0</v>
      </c>
      <c r="K45" s="136">
        <v>82</v>
      </c>
      <c r="L45" s="141">
        <v>20.149999999999999</v>
      </c>
      <c r="M45" s="137">
        <v>20.3</v>
      </c>
      <c r="N45" s="111">
        <v>0</v>
      </c>
      <c r="O45" s="135">
        <f t="shared" si="2"/>
        <v>0</v>
      </c>
      <c r="P45" s="87"/>
    </row>
    <row r="46" spans="1:16" x14ac:dyDescent="0.2">
      <c r="A46" s="133">
        <v>19</v>
      </c>
      <c r="B46" s="134">
        <v>4.3</v>
      </c>
      <c r="C46" s="142">
        <v>4.45</v>
      </c>
      <c r="D46" s="111">
        <v>0</v>
      </c>
      <c r="E46" s="135">
        <f t="shared" si="0"/>
        <v>0</v>
      </c>
      <c r="F46" s="136">
        <v>51</v>
      </c>
      <c r="G46" s="137">
        <v>12.3</v>
      </c>
      <c r="H46" s="141">
        <v>12.45</v>
      </c>
      <c r="I46" s="111">
        <v>0</v>
      </c>
      <c r="J46" s="135">
        <f t="shared" si="1"/>
        <v>0</v>
      </c>
      <c r="K46" s="136">
        <v>83</v>
      </c>
      <c r="L46" s="141">
        <v>20.3</v>
      </c>
      <c r="M46" s="137">
        <v>20.45</v>
      </c>
      <c r="N46" s="111">
        <v>0</v>
      </c>
      <c r="O46" s="135">
        <f t="shared" si="2"/>
        <v>0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0</v>
      </c>
      <c r="E47" s="135">
        <f t="shared" si="0"/>
        <v>0</v>
      </c>
      <c r="F47" s="136">
        <v>52</v>
      </c>
      <c r="G47" s="137">
        <v>12.45</v>
      </c>
      <c r="H47" s="141">
        <v>13</v>
      </c>
      <c r="I47" s="111">
        <v>0</v>
      </c>
      <c r="J47" s="135">
        <f t="shared" si="1"/>
        <v>0</v>
      </c>
      <c r="K47" s="136">
        <v>84</v>
      </c>
      <c r="L47" s="141">
        <v>20.45</v>
      </c>
      <c r="M47" s="137">
        <v>21</v>
      </c>
      <c r="N47" s="111">
        <v>0</v>
      </c>
      <c r="O47" s="135">
        <f t="shared" si="2"/>
        <v>0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0</v>
      </c>
      <c r="E48" s="135">
        <f t="shared" si="0"/>
        <v>0</v>
      </c>
      <c r="F48" s="136">
        <v>53</v>
      </c>
      <c r="G48" s="137">
        <v>13</v>
      </c>
      <c r="H48" s="141">
        <v>13.15</v>
      </c>
      <c r="I48" s="111">
        <v>0</v>
      </c>
      <c r="J48" s="135">
        <f t="shared" si="1"/>
        <v>0</v>
      </c>
      <c r="K48" s="136">
        <v>85</v>
      </c>
      <c r="L48" s="141">
        <v>21</v>
      </c>
      <c r="M48" s="137">
        <v>21.15</v>
      </c>
      <c r="N48" s="111">
        <v>0</v>
      </c>
      <c r="O48" s="135">
        <f t="shared" si="2"/>
        <v>0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0</v>
      </c>
      <c r="E49" s="130">
        <f t="shared" si="0"/>
        <v>0</v>
      </c>
      <c r="F49" s="131">
        <v>54</v>
      </c>
      <c r="G49" s="132">
        <v>13.15</v>
      </c>
      <c r="H49" s="132">
        <v>13.3</v>
      </c>
      <c r="I49" s="129">
        <v>0</v>
      </c>
      <c r="J49" s="130">
        <f t="shared" si="1"/>
        <v>0</v>
      </c>
      <c r="K49" s="131">
        <v>86</v>
      </c>
      <c r="L49" s="132">
        <v>21.15</v>
      </c>
      <c r="M49" s="132">
        <v>21.3</v>
      </c>
      <c r="N49" s="129">
        <v>0</v>
      </c>
      <c r="O49" s="130">
        <f t="shared" si="2"/>
        <v>0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0</v>
      </c>
      <c r="E50" s="135">
        <f t="shared" si="0"/>
        <v>0</v>
      </c>
      <c r="F50" s="136">
        <v>55</v>
      </c>
      <c r="G50" s="137">
        <v>13.3</v>
      </c>
      <c r="H50" s="141">
        <v>13.45</v>
      </c>
      <c r="I50" s="111">
        <v>0</v>
      </c>
      <c r="J50" s="135">
        <f t="shared" si="1"/>
        <v>0</v>
      </c>
      <c r="K50" s="136">
        <v>87</v>
      </c>
      <c r="L50" s="141">
        <v>21.3</v>
      </c>
      <c r="M50" s="137">
        <v>21.45</v>
      </c>
      <c r="N50" s="111">
        <v>0</v>
      </c>
      <c r="O50" s="135">
        <f t="shared" si="2"/>
        <v>0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0</v>
      </c>
      <c r="E51" s="135">
        <f t="shared" si="0"/>
        <v>0</v>
      </c>
      <c r="F51" s="136">
        <v>56</v>
      </c>
      <c r="G51" s="137">
        <v>13.45</v>
      </c>
      <c r="H51" s="141">
        <v>14</v>
      </c>
      <c r="I51" s="111">
        <v>0</v>
      </c>
      <c r="J51" s="135">
        <f t="shared" si="1"/>
        <v>0</v>
      </c>
      <c r="K51" s="136">
        <v>88</v>
      </c>
      <c r="L51" s="141">
        <v>21.45</v>
      </c>
      <c r="M51" s="137">
        <v>22</v>
      </c>
      <c r="N51" s="111">
        <v>0</v>
      </c>
      <c r="O51" s="135">
        <f t="shared" si="2"/>
        <v>0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0</v>
      </c>
      <c r="E52" s="130">
        <f t="shared" si="0"/>
        <v>0</v>
      </c>
      <c r="F52" s="131">
        <v>57</v>
      </c>
      <c r="G52" s="132">
        <v>14</v>
      </c>
      <c r="H52" s="132">
        <v>14.15</v>
      </c>
      <c r="I52" s="129">
        <v>0</v>
      </c>
      <c r="J52" s="130">
        <f t="shared" si="1"/>
        <v>0</v>
      </c>
      <c r="K52" s="131">
        <v>89</v>
      </c>
      <c r="L52" s="132">
        <v>22</v>
      </c>
      <c r="M52" s="132">
        <v>22.15</v>
      </c>
      <c r="N52" s="129">
        <v>0</v>
      </c>
      <c r="O52" s="130">
        <f t="shared" si="2"/>
        <v>0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0</v>
      </c>
      <c r="E53" s="130">
        <f t="shared" si="0"/>
        <v>0</v>
      </c>
      <c r="F53" s="131">
        <v>58</v>
      </c>
      <c r="G53" s="132">
        <v>14.15</v>
      </c>
      <c r="H53" s="132">
        <v>14.3</v>
      </c>
      <c r="I53" s="129">
        <v>0</v>
      </c>
      <c r="J53" s="130">
        <f t="shared" si="1"/>
        <v>0</v>
      </c>
      <c r="K53" s="131">
        <v>90</v>
      </c>
      <c r="L53" s="132">
        <v>22.15</v>
      </c>
      <c r="M53" s="132">
        <v>22.3</v>
      </c>
      <c r="N53" s="129">
        <v>0</v>
      </c>
      <c r="O53" s="130">
        <f t="shared" si="2"/>
        <v>0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0</v>
      </c>
      <c r="E54" s="130">
        <f t="shared" si="0"/>
        <v>0</v>
      </c>
      <c r="F54" s="131">
        <v>59</v>
      </c>
      <c r="G54" s="132">
        <v>14.3</v>
      </c>
      <c r="H54" s="132">
        <v>14.45</v>
      </c>
      <c r="I54" s="129">
        <v>0</v>
      </c>
      <c r="J54" s="130">
        <f t="shared" si="1"/>
        <v>0</v>
      </c>
      <c r="K54" s="131">
        <v>91</v>
      </c>
      <c r="L54" s="132">
        <v>22.3</v>
      </c>
      <c r="M54" s="132">
        <v>22.45</v>
      </c>
      <c r="N54" s="129">
        <v>0</v>
      </c>
      <c r="O54" s="130">
        <f t="shared" si="2"/>
        <v>0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0</v>
      </c>
      <c r="E55" s="135">
        <f t="shared" si="0"/>
        <v>0</v>
      </c>
      <c r="F55" s="136">
        <v>60</v>
      </c>
      <c r="G55" s="137">
        <v>14.45</v>
      </c>
      <c r="H55" s="137">
        <v>15</v>
      </c>
      <c r="I55" s="111">
        <v>0</v>
      </c>
      <c r="J55" s="135">
        <f t="shared" si="1"/>
        <v>0</v>
      </c>
      <c r="K55" s="136">
        <v>92</v>
      </c>
      <c r="L55" s="141">
        <v>22.45</v>
      </c>
      <c r="M55" s="137">
        <v>23</v>
      </c>
      <c r="N55" s="111">
        <v>0</v>
      </c>
      <c r="O55" s="135">
        <f t="shared" si="2"/>
        <v>0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0</v>
      </c>
      <c r="E56" s="135">
        <f t="shared" si="0"/>
        <v>0</v>
      </c>
      <c r="F56" s="136">
        <v>61</v>
      </c>
      <c r="G56" s="137">
        <v>15</v>
      </c>
      <c r="H56" s="137">
        <v>15.15</v>
      </c>
      <c r="I56" s="111">
        <v>0</v>
      </c>
      <c r="J56" s="135">
        <f t="shared" si="1"/>
        <v>0</v>
      </c>
      <c r="K56" s="136">
        <v>93</v>
      </c>
      <c r="L56" s="141">
        <v>23</v>
      </c>
      <c r="M56" s="137">
        <v>23.15</v>
      </c>
      <c r="N56" s="111">
        <v>0</v>
      </c>
      <c r="O56" s="135">
        <f t="shared" si="2"/>
        <v>0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0</v>
      </c>
      <c r="E57" s="130">
        <f t="shared" si="0"/>
        <v>0</v>
      </c>
      <c r="F57" s="131">
        <v>62</v>
      </c>
      <c r="G57" s="132">
        <v>15.15</v>
      </c>
      <c r="H57" s="132">
        <v>15.3</v>
      </c>
      <c r="I57" s="129">
        <v>0</v>
      </c>
      <c r="J57" s="130">
        <f t="shared" si="1"/>
        <v>0</v>
      </c>
      <c r="K57" s="131">
        <v>94</v>
      </c>
      <c r="L57" s="132">
        <v>23.15</v>
      </c>
      <c r="M57" s="132">
        <v>23.3</v>
      </c>
      <c r="N57" s="129">
        <v>0</v>
      </c>
      <c r="O57" s="130">
        <f t="shared" si="2"/>
        <v>0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0</v>
      </c>
      <c r="E58" s="135">
        <f t="shared" si="0"/>
        <v>0</v>
      </c>
      <c r="F58" s="136">
        <v>63</v>
      </c>
      <c r="G58" s="137">
        <v>15.3</v>
      </c>
      <c r="H58" s="137">
        <v>15.45</v>
      </c>
      <c r="I58" s="111">
        <v>0</v>
      </c>
      <c r="J58" s="135">
        <f t="shared" si="1"/>
        <v>0</v>
      </c>
      <c r="K58" s="136">
        <v>95</v>
      </c>
      <c r="L58" s="137">
        <v>23.3</v>
      </c>
      <c r="M58" s="137">
        <v>23.45</v>
      </c>
      <c r="N58" s="111">
        <v>0</v>
      </c>
      <c r="O58" s="135">
        <f t="shared" si="2"/>
        <v>0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0</v>
      </c>
      <c r="E59" s="135">
        <f t="shared" si="0"/>
        <v>0</v>
      </c>
      <c r="F59" s="136">
        <v>64</v>
      </c>
      <c r="G59" s="137">
        <v>15.45</v>
      </c>
      <c r="H59" s="137">
        <v>16</v>
      </c>
      <c r="I59" s="111">
        <v>0</v>
      </c>
      <c r="J59" s="135">
        <f t="shared" si="1"/>
        <v>0</v>
      </c>
      <c r="K59" s="136">
        <v>96</v>
      </c>
      <c r="L59" s="137">
        <v>23.45</v>
      </c>
      <c r="M59" s="137">
        <v>24</v>
      </c>
      <c r="N59" s="111">
        <v>0</v>
      </c>
      <c r="O59" s="135">
        <f t="shared" si="2"/>
        <v>0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0</v>
      </c>
      <c r="E60" s="143">
        <f>SUM(E28:E59)</f>
        <v>0</v>
      </c>
      <c r="F60" s="94"/>
      <c r="G60" s="94"/>
      <c r="H60" s="94"/>
      <c r="I60" s="95">
        <f>SUM(I28:I59)</f>
        <v>0</v>
      </c>
      <c r="J60" s="144">
        <f>SUM(J28:J59)</f>
        <v>0</v>
      </c>
      <c r="K60" s="94"/>
      <c r="L60" s="94"/>
      <c r="M60" s="94"/>
      <c r="N60" s="94">
        <f>SUM(N28:N59)</f>
        <v>0</v>
      </c>
      <c r="O60" s="144">
        <f>SUM(O28:O59)</f>
        <v>0</v>
      </c>
      <c r="P60" s="87"/>
    </row>
    <row r="64" spans="1:16" x14ac:dyDescent="0.2">
      <c r="A64" s="84" t="s">
        <v>117</v>
      </c>
      <c r="B64" s="84">
        <f>SUM(D60,I60,N60)/(4000*1000)</f>
        <v>0</v>
      </c>
      <c r="C64" s="84">
        <f>ROUNDDOWN(SUM(E60,J60,O60)/(4000*1000),4)</f>
        <v>0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.75" x14ac:dyDescent="0.25">
      <c r="E80" s="156"/>
      <c r="H80" s="156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.75" x14ac:dyDescent="0.25">
      <c r="E89" s="156"/>
      <c r="H89" s="156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118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119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120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">
      <c r="A14" s="93" t="s">
        <v>10</v>
      </c>
      <c r="B14" s="94"/>
      <c r="C14" s="94"/>
      <c r="D14" s="95"/>
      <c r="E14" s="94"/>
      <c r="F14" s="94"/>
      <c r="G14" s="94"/>
      <c r="H14" s="94"/>
      <c r="I14" s="95"/>
      <c r="J14" s="94"/>
      <c r="K14" s="94"/>
      <c r="L14" s="94"/>
      <c r="M14" s="94"/>
      <c r="N14" s="100"/>
      <c r="O14" s="101"/>
      <c r="P14" s="87"/>
    </row>
    <row r="15" spans="1:16" ht="12.75" customHeight="1" x14ac:dyDescent="0.2">
      <c r="A15" s="102"/>
      <c r="B15" s="94"/>
      <c r="C15" s="94"/>
      <c r="D15" s="95"/>
      <c r="E15" s="94"/>
      <c r="F15" s="94"/>
      <c r="G15" s="94"/>
      <c r="H15" s="94"/>
      <c r="I15" s="95"/>
      <c r="J15" s="94"/>
      <c r="K15" s="94"/>
      <c r="L15" s="94"/>
      <c r="M15" s="94"/>
      <c r="N15" s="103" t="s">
        <v>11</v>
      </c>
      <c r="O15" s="104" t="s">
        <v>12</v>
      </c>
      <c r="P15" s="87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85</v>
      </c>
      <c r="P17" s="87"/>
    </row>
    <row r="18" spans="1:47" ht="12.75" customHeight="1" x14ac:dyDescent="0.2">
      <c r="A18" s="102"/>
      <c r="B18" s="94"/>
      <c r="C18" s="94"/>
      <c r="D18" s="95"/>
      <c r="E18" s="94"/>
      <c r="F18" s="94"/>
      <c r="G18" s="94"/>
      <c r="H18" s="94"/>
      <c r="I18" s="95"/>
      <c r="J18" s="94"/>
      <c r="K18" s="94"/>
      <c r="L18" s="94"/>
      <c r="M18" s="94"/>
      <c r="N18" s="106"/>
      <c r="O18" s="107"/>
      <c r="P18" s="87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">
      <c r="A20" s="102"/>
      <c r="B20" s="94"/>
      <c r="C20" s="94"/>
      <c r="D20" s="95"/>
      <c r="E20" s="94"/>
      <c r="F20" s="94"/>
      <c r="G20" s="94"/>
      <c r="H20" s="94"/>
      <c r="I20" s="95"/>
      <c r="J20" s="94"/>
      <c r="K20" s="94"/>
      <c r="L20" s="94"/>
      <c r="M20" s="94"/>
      <c r="N20" s="112"/>
      <c r="O20" s="113"/>
      <c r="P20" s="87"/>
    </row>
    <row r="21" spans="1:47" ht="12.75" customHeight="1" x14ac:dyDescent="0.2">
      <c r="A21" s="93"/>
      <c r="B21" s="94"/>
      <c r="C21" s="86"/>
      <c r="D21" s="86"/>
      <c r="E21" s="94"/>
      <c r="F21" s="94"/>
      <c r="G21" s="94"/>
      <c r="H21" s="94" t="s">
        <v>8</v>
      </c>
      <c r="I21" s="95"/>
      <c r="J21" s="94"/>
      <c r="K21" s="94"/>
      <c r="L21" s="94"/>
      <c r="M21" s="94"/>
      <c r="N21" s="114"/>
      <c r="O21" s="115"/>
      <c r="P21" s="87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.75" x14ac:dyDescent="0.25">
      <c r="A24" s="102"/>
      <c r="B24" s="94"/>
      <c r="C24" s="94"/>
      <c r="D24" s="95"/>
      <c r="E24" s="118" t="s">
        <v>20</v>
      </c>
      <c r="F24" s="118"/>
      <c r="G24" s="118"/>
      <c r="H24" s="118"/>
      <c r="I24" s="118"/>
      <c r="J24" s="118"/>
      <c r="K24" s="118"/>
      <c r="L24" s="118"/>
      <c r="M24" s="94"/>
      <c r="N24" s="94"/>
      <c r="O24" s="94"/>
      <c r="P24" s="87"/>
    </row>
    <row r="25" spans="1:47" ht="12.75" customHeight="1" x14ac:dyDescent="0.2">
      <c r="A25" s="119"/>
      <c r="B25" s="120" t="s">
        <v>21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94"/>
      <c r="P25" s="87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0</v>
      </c>
      <c r="E28" s="130">
        <f t="shared" ref="E28:E59" si="0">D28*(100-2.54)/100</f>
        <v>0</v>
      </c>
      <c r="F28" s="131">
        <v>33</v>
      </c>
      <c r="G28" s="132">
        <v>8</v>
      </c>
      <c r="H28" s="132">
        <v>8.15</v>
      </c>
      <c r="I28" s="129">
        <v>0</v>
      </c>
      <c r="J28" s="130">
        <f t="shared" ref="J28:J59" si="1">I28*(100-2.54)/100</f>
        <v>0</v>
      </c>
      <c r="K28" s="131">
        <v>65</v>
      </c>
      <c r="L28" s="132">
        <v>16</v>
      </c>
      <c r="M28" s="132">
        <v>16.149999999999999</v>
      </c>
      <c r="N28" s="129">
        <v>0</v>
      </c>
      <c r="O28" s="130">
        <f t="shared" ref="O28:O59" si="2">N28*(100-2.54)/100</f>
        <v>0</v>
      </c>
      <c r="P28" s="92"/>
    </row>
    <row r="29" spans="1:47" ht="12.75" customHeight="1" x14ac:dyDescent="0.2">
      <c r="A29" s="133">
        <v>2</v>
      </c>
      <c r="B29" s="133">
        <v>0.15</v>
      </c>
      <c r="C29" s="134">
        <v>0.3</v>
      </c>
      <c r="D29" s="111">
        <v>0</v>
      </c>
      <c r="E29" s="135">
        <f t="shared" si="0"/>
        <v>0</v>
      </c>
      <c r="F29" s="136">
        <v>34</v>
      </c>
      <c r="G29" s="137">
        <v>8.15</v>
      </c>
      <c r="H29" s="137">
        <v>8.3000000000000007</v>
      </c>
      <c r="I29" s="111">
        <v>0</v>
      </c>
      <c r="J29" s="135">
        <f t="shared" si="1"/>
        <v>0</v>
      </c>
      <c r="K29" s="136">
        <v>66</v>
      </c>
      <c r="L29" s="137">
        <v>16.149999999999999</v>
      </c>
      <c r="M29" s="137">
        <v>16.3</v>
      </c>
      <c r="N29" s="111">
        <v>0</v>
      </c>
      <c r="O29" s="135">
        <f t="shared" si="2"/>
        <v>0</v>
      </c>
      <c r="P29" s="87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0</v>
      </c>
      <c r="E30" s="130">
        <f t="shared" si="0"/>
        <v>0</v>
      </c>
      <c r="F30" s="131">
        <v>35</v>
      </c>
      <c r="G30" s="132">
        <v>8.3000000000000007</v>
      </c>
      <c r="H30" s="132">
        <v>8.4499999999999993</v>
      </c>
      <c r="I30" s="129">
        <v>0</v>
      </c>
      <c r="J30" s="130">
        <f t="shared" si="1"/>
        <v>0</v>
      </c>
      <c r="K30" s="131">
        <v>67</v>
      </c>
      <c r="L30" s="132">
        <v>16.3</v>
      </c>
      <c r="M30" s="132">
        <v>16.45</v>
      </c>
      <c r="N30" s="129">
        <v>0</v>
      </c>
      <c r="O30" s="130">
        <f t="shared" si="2"/>
        <v>0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0</v>
      </c>
      <c r="E31" s="130">
        <f t="shared" si="0"/>
        <v>0</v>
      </c>
      <c r="F31" s="131">
        <v>36</v>
      </c>
      <c r="G31" s="132">
        <v>8.4499999999999993</v>
      </c>
      <c r="H31" s="132">
        <v>9</v>
      </c>
      <c r="I31" s="129">
        <v>0</v>
      </c>
      <c r="J31" s="130">
        <f t="shared" si="1"/>
        <v>0</v>
      </c>
      <c r="K31" s="131">
        <v>68</v>
      </c>
      <c r="L31" s="132">
        <v>16.45</v>
      </c>
      <c r="M31" s="132">
        <v>17</v>
      </c>
      <c r="N31" s="129">
        <v>0</v>
      </c>
      <c r="O31" s="130">
        <f t="shared" si="2"/>
        <v>0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0</v>
      </c>
      <c r="E32" s="135">
        <f t="shared" si="0"/>
        <v>0</v>
      </c>
      <c r="F32" s="136">
        <v>37</v>
      </c>
      <c r="G32" s="137">
        <v>9</v>
      </c>
      <c r="H32" s="137">
        <v>9.15</v>
      </c>
      <c r="I32" s="111">
        <v>0</v>
      </c>
      <c r="J32" s="135">
        <f t="shared" si="1"/>
        <v>0</v>
      </c>
      <c r="K32" s="136">
        <v>69</v>
      </c>
      <c r="L32" s="137">
        <v>17</v>
      </c>
      <c r="M32" s="137">
        <v>17.149999999999999</v>
      </c>
      <c r="N32" s="111">
        <v>0</v>
      </c>
      <c r="O32" s="135">
        <f t="shared" si="2"/>
        <v>0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0</v>
      </c>
      <c r="E33" s="135">
        <f t="shared" si="0"/>
        <v>0</v>
      </c>
      <c r="F33" s="136">
        <v>38</v>
      </c>
      <c r="G33" s="137">
        <v>9.15</v>
      </c>
      <c r="H33" s="137">
        <v>9.3000000000000007</v>
      </c>
      <c r="I33" s="111">
        <v>0</v>
      </c>
      <c r="J33" s="135">
        <f t="shared" si="1"/>
        <v>0</v>
      </c>
      <c r="K33" s="136">
        <v>70</v>
      </c>
      <c r="L33" s="137">
        <v>17.149999999999999</v>
      </c>
      <c r="M33" s="137">
        <v>17.3</v>
      </c>
      <c r="N33" s="111">
        <v>0</v>
      </c>
      <c r="O33" s="135">
        <f t="shared" si="2"/>
        <v>0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0</v>
      </c>
      <c r="E34" s="135">
        <f t="shared" si="0"/>
        <v>0</v>
      </c>
      <c r="F34" s="136">
        <v>39</v>
      </c>
      <c r="G34" s="137">
        <v>9.3000000000000007</v>
      </c>
      <c r="H34" s="137">
        <v>9.4499999999999993</v>
      </c>
      <c r="I34" s="111">
        <v>0</v>
      </c>
      <c r="J34" s="135">
        <f t="shared" si="1"/>
        <v>0</v>
      </c>
      <c r="K34" s="136">
        <v>71</v>
      </c>
      <c r="L34" s="137">
        <v>17.3</v>
      </c>
      <c r="M34" s="137">
        <v>17.45</v>
      </c>
      <c r="N34" s="111">
        <v>0</v>
      </c>
      <c r="O34" s="135">
        <f t="shared" si="2"/>
        <v>0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0</v>
      </c>
      <c r="E35" s="135">
        <f t="shared" si="0"/>
        <v>0</v>
      </c>
      <c r="F35" s="136">
        <v>40</v>
      </c>
      <c r="G35" s="137">
        <v>9.4499999999999993</v>
      </c>
      <c r="H35" s="137">
        <v>10</v>
      </c>
      <c r="I35" s="111">
        <v>0</v>
      </c>
      <c r="J35" s="135">
        <f t="shared" si="1"/>
        <v>0</v>
      </c>
      <c r="K35" s="136">
        <v>72</v>
      </c>
      <c r="L35" s="141">
        <v>17.45</v>
      </c>
      <c r="M35" s="137">
        <v>18</v>
      </c>
      <c r="N35" s="111">
        <v>0</v>
      </c>
      <c r="O35" s="135">
        <f t="shared" si="2"/>
        <v>0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0</v>
      </c>
      <c r="E36" s="135">
        <f t="shared" si="0"/>
        <v>0</v>
      </c>
      <c r="F36" s="136">
        <v>41</v>
      </c>
      <c r="G36" s="137">
        <v>10</v>
      </c>
      <c r="H36" s="141">
        <v>10.15</v>
      </c>
      <c r="I36" s="111">
        <v>0</v>
      </c>
      <c r="J36" s="135">
        <f t="shared" si="1"/>
        <v>0</v>
      </c>
      <c r="K36" s="136">
        <v>73</v>
      </c>
      <c r="L36" s="141">
        <v>18</v>
      </c>
      <c r="M36" s="137">
        <v>18.149999999999999</v>
      </c>
      <c r="N36" s="111">
        <v>0</v>
      </c>
      <c r="O36" s="135">
        <f t="shared" si="2"/>
        <v>0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0</v>
      </c>
      <c r="E37" s="130">
        <f t="shared" si="0"/>
        <v>0</v>
      </c>
      <c r="F37" s="131">
        <v>42</v>
      </c>
      <c r="G37" s="132">
        <v>10.15</v>
      </c>
      <c r="H37" s="132">
        <v>10.3</v>
      </c>
      <c r="I37" s="129">
        <v>0</v>
      </c>
      <c r="J37" s="130">
        <f t="shared" si="1"/>
        <v>0</v>
      </c>
      <c r="K37" s="131">
        <v>74</v>
      </c>
      <c r="L37" s="132">
        <v>18.149999999999999</v>
      </c>
      <c r="M37" s="132">
        <v>18.3</v>
      </c>
      <c r="N37" s="129">
        <v>0</v>
      </c>
      <c r="O37" s="130">
        <f t="shared" si="2"/>
        <v>0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0</v>
      </c>
      <c r="E38" s="135">
        <f t="shared" si="0"/>
        <v>0</v>
      </c>
      <c r="F38" s="136">
        <v>43</v>
      </c>
      <c r="G38" s="137">
        <v>10.3</v>
      </c>
      <c r="H38" s="141">
        <v>10.45</v>
      </c>
      <c r="I38" s="111">
        <v>0</v>
      </c>
      <c r="J38" s="135">
        <f t="shared" si="1"/>
        <v>0</v>
      </c>
      <c r="K38" s="136">
        <v>75</v>
      </c>
      <c r="L38" s="141">
        <v>18.3</v>
      </c>
      <c r="M38" s="137">
        <v>18.45</v>
      </c>
      <c r="N38" s="111">
        <v>0</v>
      </c>
      <c r="O38" s="135">
        <f t="shared" si="2"/>
        <v>0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0</v>
      </c>
      <c r="E39" s="135">
        <f t="shared" si="0"/>
        <v>0</v>
      </c>
      <c r="F39" s="136">
        <v>44</v>
      </c>
      <c r="G39" s="137">
        <v>10.45</v>
      </c>
      <c r="H39" s="141">
        <v>11</v>
      </c>
      <c r="I39" s="111">
        <v>0</v>
      </c>
      <c r="J39" s="135">
        <f t="shared" si="1"/>
        <v>0</v>
      </c>
      <c r="K39" s="136">
        <v>76</v>
      </c>
      <c r="L39" s="141">
        <v>18.45</v>
      </c>
      <c r="M39" s="137">
        <v>19</v>
      </c>
      <c r="N39" s="111">
        <v>0</v>
      </c>
      <c r="O39" s="135">
        <f t="shared" si="2"/>
        <v>0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0</v>
      </c>
      <c r="E40" s="135">
        <f t="shared" si="0"/>
        <v>0</v>
      </c>
      <c r="F40" s="136">
        <v>45</v>
      </c>
      <c r="G40" s="137">
        <v>11</v>
      </c>
      <c r="H40" s="141">
        <v>11.15</v>
      </c>
      <c r="I40" s="111">
        <v>0</v>
      </c>
      <c r="J40" s="135">
        <f t="shared" si="1"/>
        <v>0</v>
      </c>
      <c r="K40" s="136">
        <v>77</v>
      </c>
      <c r="L40" s="141">
        <v>19</v>
      </c>
      <c r="M40" s="137">
        <v>19.149999999999999</v>
      </c>
      <c r="N40" s="111">
        <v>0</v>
      </c>
      <c r="O40" s="135">
        <f t="shared" si="2"/>
        <v>0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0</v>
      </c>
      <c r="E41" s="135">
        <f t="shared" si="0"/>
        <v>0</v>
      </c>
      <c r="F41" s="136">
        <v>46</v>
      </c>
      <c r="G41" s="137">
        <v>11.15</v>
      </c>
      <c r="H41" s="141">
        <v>11.3</v>
      </c>
      <c r="I41" s="111">
        <v>0</v>
      </c>
      <c r="J41" s="135">
        <f t="shared" si="1"/>
        <v>0</v>
      </c>
      <c r="K41" s="136">
        <v>78</v>
      </c>
      <c r="L41" s="141">
        <v>19.149999999999999</v>
      </c>
      <c r="M41" s="137">
        <v>19.3</v>
      </c>
      <c r="N41" s="111">
        <v>0</v>
      </c>
      <c r="O41" s="135">
        <f t="shared" si="2"/>
        <v>0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0</v>
      </c>
      <c r="E42" s="135">
        <f t="shared" si="0"/>
        <v>0</v>
      </c>
      <c r="F42" s="136">
        <v>47</v>
      </c>
      <c r="G42" s="137">
        <v>11.3</v>
      </c>
      <c r="H42" s="141">
        <v>11.45</v>
      </c>
      <c r="I42" s="111">
        <v>0</v>
      </c>
      <c r="J42" s="135">
        <f t="shared" si="1"/>
        <v>0</v>
      </c>
      <c r="K42" s="136">
        <v>79</v>
      </c>
      <c r="L42" s="141">
        <v>19.3</v>
      </c>
      <c r="M42" s="137">
        <v>19.45</v>
      </c>
      <c r="N42" s="111">
        <v>0</v>
      </c>
      <c r="O42" s="135">
        <f t="shared" si="2"/>
        <v>0</v>
      </c>
      <c r="P42" s="87"/>
    </row>
    <row r="43" spans="1:16" x14ac:dyDescent="0.2">
      <c r="A43" s="133">
        <v>16</v>
      </c>
      <c r="B43" s="133">
        <v>3.45</v>
      </c>
      <c r="C43" s="141">
        <v>4</v>
      </c>
      <c r="D43" s="111">
        <v>0</v>
      </c>
      <c r="E43" s="135">
        <f t="shared" si="0"/>
        <v>0</v>
      </c>
      <c r="F43" s="136">
        <v>48</v>
      </c>
      <c r="G43" s="137">
        <v>11.45</v>
      </c>
      <c r="H43" s="141">
        <v>12</v>
      </c>
      <c r="I43" s="111">
        <v>0</v>
      </c>
      <c r="J43" s="135">
        <f t="shared" si="1"/>
        <v>0</v>
      </c>
      <c r="K43" s="136">
        <v>80</v>
      </c>
      <c r="L43" s="141">
        <v>19.45</v>
      </c>
      <c r="M43" s="141">
        <v>20</v>
      </c>
      <c r="N43" s="111">
        <v>0</v>
      </c>
      <c r="O43" s="135">
        <f t="shared" si="2"/>
        <v>0</v>
      </c>
      <c r="P43" s="87"/>
    </row>
    <row r="44" spans="1:16" x14ac:dyDescent="0.2">
      <c r="A44" s="133">
        <v>17</v>
      </c>
      <c r="B44" s="134">
        <v>4</v>
      </c>
      <c r="C44" s="142">
        <v>4.1500000000000004</v>
      </c>
      <c r="D44" s="111">
        <v>0</v>
      </c>
      <c r="E44" s="135">
        <f t="shared" si="0"/>
        <v>0</v>
      </c>
      <c r="F44" s="136">
        <v>49</v>
      </c>
      <c r="G44" s="137">
        <v>12</v>
      </c>
      <c r="H44" s="141">
        <v>12.15</v>
      </c>
      <c r="I44" s="111">
        <v>0</v>
      </c>
      <c r="J44" s="135">
        <f t="shared" si="1"/>
        <v>0</v>
      </c>
      <c r="K44" s="136">
        <v>81</v>
      </c>
      <c r="L44" s="141">
        <v>20</v>
      </c>
      <c r="M44" s="137">
        <v>20.149999999999999</v>
      </c>
      <c r="N44" s="111">
        <v>0</v>
      </c>
      <c r="O44" s="135">
        <f t="shared" si="2"/>
        <v>0</v>
      </c>
      <c r="P44" s="87"/>
    </row>
    <row r="45" spans="1:16" x14ac:dyDescent="0.2">
      <c r="A45" s="133">
        <v>18</v>
      </c>
      <c r="B45" s="133">
        <v>4.1500000000000004</v>
      </c>
      <c r="C45" s="141">
        <v>4.3</v>
      </c>
      <c r="D45" s="111">
        <v>0</v>
      </c>
      <c r="E45" s="135">
        <f t="shared" si="0"/>
        <v>0</v>
      </c>
      <c r="F45" s="136">
        <v>50</v>
      </c>
      <c r="G45" s="137">
        <v>12.15</v>
      </c>
      <c r="H45" s="141">
        <v>12.3</v>
      </c>
      <c r="I45" s="111">
        <v>0</v>
      </c>
      <c r="J45" s="135">
        <f t="shared" si="1"/>
        <v>0</v>
      </c>
      <c r="K45" s="136">
        <v>82</v>
      </c>
      <c r="L45" s="141">
        <v>20.149999999999999</v>
      </c>
      <c r="M45" s="137">
        <v>20.3</v>
      </c>
      <c r="N45" s="111">
        <v>0</v>
      </c>
      <c r="O45" s="135">
        <f t="shared" si="2"/>
        <v>0</v>
      </c>
      <c r="P45" s="87"/>
    </row>
    <row r="46" spans="1:16" x14ac:dyDescent="0.2">
      <c r="A46" s="133">
        <v>19</v>
      </c>
      <c r="B46" s="134">
        <v>4.3</v>
      </c>
      <c r="C46" s="142">
        <v>4.45</v>
      </c>
      <c r="D46" s="111">
        <v>0</v>
      </c>
      <c r="E46" s="135">
        <f t="shared" si="0"/>
        <v>0</v>
      </c>
      <c r="F46" s="136">
        <v>51</v>
      </c>
      <c r="G46" s="137">
        <v>12.3</v>
      </c>
      <c r="H46" s="141">
        <v>12.45</v>
      </c>
      <c r="I46" s="111">
        <v>0</v>
      </c>
      <c r="J46" s="135">
        <f t="shared" si="1"/>
        <v>0</v>
      </c>
      <c r="K46" s="136">
        <v>83</v>
      </c>
      <c r="L46" s="141">
        <v>20.3</v>
      </c>
      <c r="M46" s="137">
        <v>20.45</v>
      </c>
      <c r="N46" s="111">
        <v>0</v>
      </c>
      <c r="O46" s="135">
        <f t="shared" si="2"/>
        <v>0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0</v>
      </c>
      <c r="E47" s="135">
        <f t="shared" si="0"/>
        <v>0</v>
      </c>
      <c r="F47" s="136">
        <v>52</v>
      </c>
      <c r="G47" s="137">
        <v>12.45</v>
      </c>
      <c r="H47" s="141">
        <v>13</v>
      </c>
      <c r="I47" s="111">
        <v>0</v>
      </c>
      <c r="J47" s="135">
        <f t="shared" si="1"/>
        <v>0</v>
      </c>
      <c r="K47" s="136">
        <v>84</v>
      </c>
      <c r="L47" s="141">
        <v>20.45</v>
      </c>
      <c r="M47" s="137">
        <v>21</v>
      </c>
      <c r="N47" s="111">
        <v>0</v>
      </c>
      <c r="O47" s="135">
        <f t="shared" si="2"/>
        <v>0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0</v>
      </c>
      <c r="E48" s="135">
        <f t="shared" si="0"/>
        <v>0</v>
      </c>
      <c r="F48" s="136">
        <v>53</v>
      </c>
      <c r="G48" s="137">
        <v>13</v>
      </c>
      <c r="H48" s="141">
        <v>13.15</v>
      </c>
      <c r="I48" s="111">
        <v>0</v>
      </c>
      <c r="J48" s="135">
        <f t="shared" si="1"/>
        <v>0</v>
      </c>
      <c r="K48" s="136">
        <v>85</v>
      </c>
      <c r="L48" s="141">
        <v>21</v>
      </c>
      <c r="M48" s="137">
        <v>21.15</v>
      </c>
      <c r="N48" s="111">
        <v>0</v>
      </c>
      <c r="O48" s="135">
        <f t="shared" si="2"/>
        <v>0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0</v>
      </c>
      <c r="E49" s="130">
        <f t="shared" si="0"/>
        <v>0</v>
      </c>
      <c r="F49" s="131">
        <v>54</v>
      </c>
      <c r="G49" s="132">
        <v>13.15</v>
      </c>
      <c r="H49" s="132">
        <v>13.3</v>
      </c>
      <c r="I49" s="129">
        <v>0</v>
      </c>
      <c r="J49" s="130">
        <f t="shared" si="1"/>
        <v>0</v>
      </c>
      <c r="K49" s="131">
        <v>86</v>
      </c>
      <c r="L49" s="132">
        <v>21.15</v>
      </c>
      <c r="M49" s="132">
        <v>21.3</v>
      </c>
      <c r="N49" s="129">
        <v>0</v>
      </c>
      <c r="O49" s="130">
        <f t="shared" si="2"/>
        <v>0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0</v>
      </c>
      <c r="E50" s="135">
        <f t="shared" si="0"/>
        <v>0</v>
      </c>
      <c r="F50" s="136">
        <v>55</v>
      </c>
      <c r="G50" s="137">
        <v>13.3</v>
      </c>
      <c r="H50" s="141">
        <v>13.45</v>
      </c>
      <c r="I50" s="111">
        <v>0</v>
      </c>
      <c r="J50" s="135">
        <f t="shared" si="1"/>
        <v>0</v>
      </c>
      <c r="K50" s="136">
        <v>87</v>
      </c>
      <c r="L50" s="141">
        <v>21.3</v>
      </c>
      <c r="M50" s="137">
        <v>21.45</v>
      </c>
      <c r="N50" s="111">
        <v>0</v>
      </c>
      <c r="O50" s="135">
        <f t="shared" si="2"/>
        <v>0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0</v>
      </c>
      <c r="E51" s="135">
        <f t="shared" si="0"/>
        <v>0</v>
      </c>
      <c r="F51" s="136">
        <v>56</v>
      </c>
      <c r="G51" s="137">
        <v>13.45</v>
      </c>
      <c r="H51" s="141">
        <v>14</v>
      </c>
      <c r="I51" s="111">
        <v>0</v>
      </c>
      <c r="J51" s="135">
        <f t="shared" si="1"/>
        <v>0</v>
      </c>
      <c r="K51" s="136">
        <v>88</v>
      </c>
      <c r="L51" s="141">
        <v>21.45</v>
      </c>
      <c r="M51" s="137">
        <v>22</v>
      </c>
      <c r="N51" s="111">
        <v>0</v>
      </c>
      <c r="O51" s="135">
        <f t="shared" si="2"/>
        <v>0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0</v>
      </c>
      <c r="E52" s="130">
        <f t="shared" si="0"/>
        <v>0</v>
      </c>
      <c r="F52" s="131">
        <v>57</v>
      </c>
      <c r="G52" s="132">
        <v>14</v>
      </c>
      <c r="H52" s="132">
        <v>14.15</v>
      </c>
      <c r="I52" s="129">
        <v>0</v>
      </c>
      <c r="J52" s="130">
        <f t="shared" si="1"/>
        <v>0</v>
      </c>
      <c r="K52" s="131">
        <v>89</v>
      </c>
      <c r="L52" s="132">
        <v>22</v>
      </c>
      <c r="M52" s="132">
        <v>22.15</v>
      </c>
      <c r="N52" s="129">
        <v>0</v>
      </c>
      <c r="O52" s="130">
        <f t="shared" si="2"/>
        <v>0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0</v>
      </c>
      <c r="E53" s="130">
        <f t="shared" si="0"/>
        <v>0</v>
      </c>
      <c r="F53" s="131">
        <v>58</v>
      </c>
      <c r="G53" s="132">
        <v>14.15</v>
      </c>
      <c r="H53" s="132">
        <v>14.3</v>
      </c>
      <c r="I53" s="129">
        <v>0</v>
      </c>
      <c r="J53" s="130">
        <f t="shared" si="1"/>
        <v>0</v>
      </c>
      <c r="K53" s="131">
        <v>90</v>
      </c>
      <c r="L53" s="132">
        <v>22.15</v>
      </c>
      <c r="M53" s="132">
        <v>22.3</v>
      </c>
      <c r="N53" s="129">
        <v>0</v>
      </c>
      <c r="O53" s="130">
        <f t="shared" si="2"/>
        <v>0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0</v>
      </c>
      <c r="E54" s="130">
        <f t="shared" si="0"/>
        <v>0</v>
      </c>
      <c r="F54" s="131">
        <v>59</v>
      </c>
      <c r="G54" s="132">
        <v>14.3</v>
      </c>
      <c r="H54" s="132">
        <v>14.45</v>
      </c>
      <c r="I54" s="129">
        <v>0</v>
      </c>
      <c r="J54" s="130">
        <f t="shared" si="1"/>
        <v>0</v>
      </c>
      <c r="K54" s="131">
        <v>91</v>
      </c>
      <c r="L54" s="132">
        <v>22.3</v>
      </c>
      <c r="M54" s="132">
        <v>22.45</v>
      </c>
      <c r="N54" s="129">
        <v>0</v>
      </c>
      <c r="O54" s="130">
        <f t="shared" si="2"/>
        <v>0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0</v>
      </c>
      <c r="E55" s="135">
        <f t="shared" si="0"/>
        <v>0</v>
      </c>
      <c r="F55" s="136">
        <v>60</v>
      </c>
      <c r="G55" s="137">
        <v>14.45</v>
      </c>
      <c r="H55" s="137">
        <v>15</v>
      </c>
      <c r="I55" s="111">
        <v>0</v>
      </c>
      <c r="J55" s="135">
        <f t="shared" si="1"/>
        <v>0</v>
      </c>
      <c r="K55" s="136">
        <v>92</v>
      </c>
      <c r="L55" s="141">
        <v>22.45</v>
      </c>
      <c r="M55" s="137">
        <v>23</v>
      </c>
      <c r="N55" s="111">
        <v>0</v>
      </c>
      <c r="O55" s="135">
        <f t="shared" si="2"/>
        <v>0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0</v>
      </c>
      <c r="E56" s="135">
        <f t="shared" si="0"/>
        <v>0</v>
      </c>
      <c r="F56" s="136">
        <v>61</v>
      </c>
      <c r="G56" s="137">
        <v>15</v>
      </c>
      <c r="H56" s="137">
        <v>15.15</v>
      </c>
      <c r="I56" s="111">
        <v>0</v>
      </c>
      <c r="J56" s="135">
        <f t="shared" si="1"/>
        <v>0</v>
      </c>
      <c r="K56" s="136">
        <v>93</v>
      </c>
      <c r="L56" s="141">
        <v>23</v>
      </c>
      <c r="M56" s="137">
        <v>23.15</v>
      </c>
      <c r="N56" s="111">
        <v>0</v>
      </c>
      <c r="O56" s="135">
        <f t="shared" si="2"/>
        <v>0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0</v>
      </c>
      <c r="E57" s="130">
        <f t="shared" si="0"/>
        <v>0</v>
      </c>
      <c r="F57" s="131">
        <v>62</v>
      </c>
      <c r="G57" s="132">
        <v>15.15</v>
      </c>
      <c r="H57" s="132">
        <v>15.3</v>
      </c>
      <c r="I57" s="129">
        <v>0</v>
      </c>
      <c r="J57" s="130">
        <f t="shared" si="1"/>
        <v>0</v>
      </c>
      <c r="K57" s="131">
        <v>94</v>
      </c>
      <c r="L57" s="132">
        <v>23.15</v>
      </c>
      <c r="M57" s="132">
        <v>23.3</v>
      </c>
      <c r="N57" s="129">
        <v>0</v>
      </c>
      <c r="O57" s="130">
        <f t="shared" si="2"/>
        <v>0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0</v>
      </c>
      <c r="E58" s="135">
        <f t="shared" si="0"/>
        <v>0</v>
      </c>
      <c r="F58" s="136">
        <v>63</v>
      </c>
      <c r="G58" s="137">
        <v>15.3</v>
      </c>
      <c r="H58" s="137">
        <v>15.45</v>
      </c>
      <c r="I58" s="111">
        <v>0</v>
      </c>
      <c r="J58" s="135">
        <f t="shared" si="1"/>
        <v>0</v>
      </c>
      <c r="K58" s="136">
        <v>95</v>
      </c>
      <c r="L58" s="137">
        <v>23.3</v>
      </c>
      <c r="M58" s="137">
        <v>23.45</v>
      </c>
      <c r="N58" s="111">
        <v>0</v>
      </c>
      <c r="O58" s="135">
        <f t="shared" si="2"/>
        <v>0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0</v>
      </c>
      <c r="E59" s="135">
        <f t="shared" si="0"/>
        <v>0</v>
      </c>
      <c r="F59" s="136">
        <v>64</v>
      </c>
      <c r="G59" s="137">
        <v>15.45</v>
      </c>
      <c r="H59" s="137">
        <v>16</v>
      </c>
      <c r="I59" s="111">
        <v>0</v>
      </c>
      <c r="J59" s="135">
        <f t="shared" si="1"/>
        <v>0</v>
      </c>
      <c r="K59" s="136">
        <v>96</v>
      </c>
      <c r="L59" s="137">
        <v>23.45</v>
      </c>
      <c r="M59" s="137">
        <v>24</v>
      </c>
      <c r="N59" s="111">
        <v>0</v>
      </c>
      <c r="O59" s="135">
        <f t="shared" si="2"/>
        <v>0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0</v>
      </c>
      <c r="E60" s="143">
        <f>SUM(E28:E59)</f>
        <v>0</v>
      </c>
      <c r="F60" s="94"/>
      <c r="G60" s="94"/>
      <c r="H60" s="94"/>
      <c r="I60" s="95">
        <f>SUM(I28:I59)</f>
        <v>0</v>
      </c>
      <c r="J60" s="144">
        <f>SUM(J28:J59)</f>
        <v>0</v>
      </c>
      <c r="K60" s="94"/>
      <c r="L60" s="94"/>
      <c r="M60" s="94"/>
      <c r="N60" s="94">
        <f>SUM(N28:N59)</f>
        <v>0</v>
      </c>
      <c r="O60" s="144">
        <f>SUM(O28:O59)</f>
        <v>0</v>
      </c>
      <c r="P60" s="87"/>
    </row>
    <row r="64" spans="1:16" x14ac:dyDescent="0.2">
      <c r="A64" s="84" t="s">
        <v>121</v>
      </c>
      <c r="B64" s="84">
        <f>SUM(D60,I60,N60)/(4000*1000)</f>
        <v>0</v>
      </c>
      <c r="C64" s="84">
        <f>ROUNDDOWN(SUM(E60,J60,O60)/(4000*1000),4)</f>
        <v>0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.75" x14ac:dyDescent="0.25">
      <c r="E80" s="156"/>
      <c r="H80" s="156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.75" x14ac:dyDescent="0.25">
      <c r="E89" s="156"/>
      <c r="H89" s="156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122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123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124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">
      <c r="A14" s="93" t="s">
        <v>10</v>
      </c>
      <c r="B14" s="94"/>
      <c r="C14" s="94"/>
      <c r="D14" s="95"/>
      <c r="E14" s="94"/>
      <c r="F14" s="94"/>
      <c r="G14" s="94"/>
      <c r="H14" s="94"/>
      <c r="I14" s="95"/>
      <c r="J14" s="94"/>
      <c r="K14" s="94"/>
      <c r="L14" s="94"/>
      <c r="M14" s="94"/>
      <c r="N14" s="100"/>
      <c r="O14" s="101"/>
      <c r="P14" s="87"/>
    </row>
    <row r="15" spans="1:16" ht="12.75" customHeight="1" x14ac:dyDescent="0.2">
      <c r="A15" s="102"/>
      <c r="B15" s="94"/>
      <c r="C15" s="94"/>
      <c r="D15" s="95"/>
      <c r="E15" s="94"/>
      <c r="F15" s="94"/>
      <c r="G15" s="94"/>
      <c r="H15" s="94"/>
      <c r="I15" s="95"/>
      <c r="J15" s="94"/>
      <c r="K15" s="94"/>
      <c r="L15" s="94"/>
      <c r="M15" s="94"/>
      <c r="N15" s="103" t="s">
        <v>11</v>
      </c>
      <c r="O15" s="104" t="s">
        <v>12</v>
      </c>
      <c r="P15" s="87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85</v>
      </c>
      <c r="P17" s="87"/>
    </row>
    <row r="18" spans="1:47" ht="12.75" customHeight="1" x14ac:dyDescent="0.2">
      <c r="A18" s="102"/>
      <c r="B18" s="94"/>
      <c r="C18" s="94"/>
      <c r="D18" s="95"/>
      <c r="E18" s="94"/>
      <c r="F18" s="94"/>
      <c r="G18" s="94"/>
      <c r="H18" s="94"/>
      <c r="I18" s="95"/>
      <c r="J18" s="94"/>
      <c r="K18" s="94"/>
      <c r="L18" s="94"/>
      <c r="M18" s="94"/>
      <c r="N18" s="106"/>
      <c r="O18" s="107"/>
      <c r="P18" s="87" t="s">
        <v>8</v>
      </c>
    </row>
    <row r="19" spans="1:47" ht="12.75" customHeight="1" x14ac:dyDescent="0.25">
      <c r="A19" s="116"/>
      <c r="B19" s="91"/>
      <c r="C19" s="91"/>
      <c r="D19" s="97"/>
      <c r="E19" s="91"/>
      <c r="F19" s="91"/>
      <c r="G19" s="91"/>
      <c r="H19" s="91"/>
      <c r="I19" s="97"/>
      <c r="J19" s="91"/>
      <c r="K19" s="158"/>
      <c r="L19" s="91" t="s">
        <v>17</v>
      </c>
      <c r="M19" s="91"/>
      <c r="N19" s="159"/>
      <c r="O19" s="160"/>
      <c r="P19" s="92"/>
      <c r="AU19" s="129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.75" x14ac:dyDescent="0.25">
      <c r="A24" s="102"/>
      <c r="B24" s="94"/>
      <c r="C24" s="94"/>
      <c r="D24" s="95"/>
      <c r="E24" s="118" t="s">
        <v>20</v>
      </c>
      <c r="F24" s="118"/>
      <c r="G24" s="118"/>
      <c r="H24" s="118"/>
      <c r="I24" s="118"/>
      <c r="J24" s="118"/>
      <c r="K24" s="118"/>
      <c r="L24" s="118"/>
      <c r="M24" s="94"/>
      <c r="N24" s="94"/>
      <c r="O24" s="94"/>
      <c r="P24" s="87"/>
    </row>
    <row r="25" spans="1:47" ht="12.75" customHeight="1" x14ac:dyDescent="0.2">
      <c r="A25" s="119"/>
      <c r="B25" s="120" t="s">
        <v>21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94"/>
      <c r="P25" s="87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0</v>
      </c>
      <c r="E28" s="130">
        <f t="shared" ref="E28:E59" si="0">D28*(100-2.54)/100</f>
        <v>0</v>
      </c>
      <c r="F28" s="131">
        <v>33</v>
      </c>
      <c r="G28" s="132">
        <v>8</v>
      </c>
      <c r="H28" s="132">
        <v>8.15</v>
      </c>
      <c r="I28" s="129">
        <v>0</v>
      </c>
      <c r="J28" s="130">
        <f t="shared" ref="J28:J59" si="1">I28*(100-2.54)/100</f>
        <v>0</v>
      </c>
      <c r="K28" s="131">
        <v>65</v>
      </c>
      <c r="L28" s="132">
        <v>16</v>
      </c>
      <c r="M28" s="132">
        <v>16.149999999999999</v>
      </c>
      <c r="N28" s="129">
        <v>0</v>
      </c>
      <c r="O28" s="130">
        <f t="shared" ref="O28:O59" si="2">N28*(100-2.54)/100</f>
        <v>0</v>
      </c>
      <c r="P28" s="92"/>
    </row>
    <row r="29" spans="1:47" ht="12.75" customHeight="1" x14ac:dyDescent="0.2">
      <c r="A29" s="133">
        <v>2</v>
      </c>
      <c r="B29" s="133">
        <v>0.15</v>
      </c>
      <c r="C29" s="134">
        <v>0.3</v>
      </c>
      <c r="D29" s="111">
        <v>0</v>
      </c>
      <c r="E29" s="135">
        <f t="shared" si="0"/>
        <v>0</v>
      </c>
      <c r="F29" s="136">
        <v>34</v>
      </c>
      <c r="G29" s="137">
        <v>8.15</v>
      </c>
      <c r="H29" s="137">
        <v>8.3000000000000007</v>
      </c>
      <c r="I29" s="111">
        <v>0</v>
      </c>
      <c r="J29" s="135">
        <f t="shared" si="1"/>
        <v>0</v>
      </c>
      <c r="K29" s="136">
        <v>66</v>
      </c>
      <c r="L29" s="137">
        <v>16.149999999999999</v>
      </c>
      <c r="M29" s="137">
        <v>16.3</v>
      </c>
      <c r="N29" s="111">
        <v>0</v>
      </c>
      <c r="O29" s="135">
        <f t="shared" si="2"/>
        <v>0</v>
      </c>
      <c r="P29" s="87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0</v>
      </c>
      <c r="E30" s="130">
        <f t="shared" si="0"/>
        <v>0</v>
      </c>
      <c r="F30" s="131">
        <v>35</v>
      </c>
      <c r="G30" s="132">
        <v>8.3000000000000007</v>
      </c>
      <c r="H30" s="132">
        <v>8.4499999999999993</v>
      </c>
      <c r="I30" s="129">
        <v>0</v>
      </c>
      <c r="J30" s="130">
        <f t="shared" si="1"/>
        <v>0</v>
      </c>
      <c r="K30" s="131">
        <v>67</v>
      </c>
      <c r="L30" s="132">
        <v>16.3</v>
      </c>
      <c r="M30" s="132">
        <v>16.45</v>
      </c>
      <c r="N30" s="129">
        <v>0</v>
      </c>
      <c r="O30" s="130">
        <f t="shared" si="2"/>
        <v>0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0</v>
      </c>
      <c r="E31" s="130">
        <f t="shared" si="0"/>
        <v>0</v>
      </c>
      <c r="F31" s="131">
        <v>36</v>
      </c>
      <c r="G31" s="132">
        <v>8.4499999999999993</v>
      </c>
      <c r="H31" s="132">
        <v>9</v>
      </c>
      <c r="I31" s="129">
        <v>0</v>
      </c>
      <c r="J31" s="130">
        <f t="shared" si="1"/>
        <v>0</v>
      </c>
      <c r="K31" s="131">
        <v>68</v>
      </c>
      <c r="L31" s="132">
        <v>16.45</v>
      </c>
      <c r="M31" s="132">
        <v>17</v>
      </c>
      <c r="N31" s="129">
        <v>0</v>
      </c>
      <c r="O31" s="130">
        <f t="shared" si="2"/>
        <v>0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0</v>
      </c>
      <c r="E32" s="135">
        <f t="shared" si="0"/>
        <v>0</v>
      </c>
      <c r="F32" s="136">
        <v>37</v>
      </c>
      <c r="G32" s="137">
        <v>9</v>
      </c>
      <c r="H32" s="137">
        <v>9.15</v>
      </c>
      <c r="I32" s="111">
        <v>0</v>
      </c>
      <c r="J32" s="135">
        <f t="shared" si="1"/>
        <v>0</v>
      </c>
      <c r="K32" s="136">
        <v>69</v>
      </c>
      <c r="L32" s="137">
        <v>17</v>
      </c>
      <c r="M32" s="137">
        <v>17.149999999999999</v>
      </c>
      <c r="N32" s="111">
        <v>0</v>
      </c>
      <c r="O32" s="135">
        <f t="shared" si="2"/>
        <v>0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0</v>
      </c>
      <c r="E33" s="135">
        <f t="shared" si="0"/>
        <v>0</v>
      </c>
      <c r="F33" s="136">
        <v>38</v>
      </c>
      <c r="G33" s="137">
        <v>9.15</v>
      </c>
      <c r="H33" s="137">
        <v>9.3000000000000007</v>
      </c>
      <c r="I33" s="111">
        <v>0</v>
      </c>
      <c r="J33" s="135">
        <f t="shared" si="1"/>
        <v>0</v>
      </c>
      <c r="K33" s="136">
        <v>70</v>
      </c>
      <c r="L33" s="137">
        <v>17.149999999999999</v>
      </c>
      <c r="M33" s="137">
        <v>17.3</v>
      </c>
      <c r="N33" s="111">
        <v>0</v>
      </c>
      <c r="O33" s="135">
        <f t="shared" si="2"/>
        <v>0</v>
      </c>
      <c r="P33" s="87"/>
    </row>
    <row r="34" spans="1:16" ht="18" x14ac:dyDescent="0.25">
      <c r="A34" s="126">
        <v>7</v>
      </c>
      <c r="B34" s="138">
        <v>1.3</v>
      </c>
      <c r="C34" s="128">
        <v>1.45</v>
      </c>
      <c r="D34" s="129">
        <v>0</v>
      </c>
      <c r="E34" s="130">
        <f t="shared" si="0"/>
        <v>0</v>
      </c>
      <c r="F34" s="131">
        <v>39</v>
      </c>
      <c r="G34" s="132">
        <v>9.3000000000000007</v>
      </c>
      <c r="H34" s="132">
        <v>9.4499999999999993</v>
      </c>
      <c r="I34" s="129">
        <v>0</v>
      </c>
      <c r="J34" s="130">
        <f t="shared" si="1"/>
        <v>0</v>
      </c>
      <c r="K34" s="131">
        <v>71</v>
      </c>
      <c r="L34" s="132">
        <v>17.3</v>
      </c>
      <c r="M34" s="132">
        <v>17.45</v>
      </c>
      <c r="N34" s="129">
        <v>0</v>
      </c>
      <c r="O34" s="130">
        <f t="shared" si="2"/>
        <v>0</v>
      </c>
      <c r="P34" s="92"/>
    </row>
    <row r="35" spans="1:16" x14ac:dyDescent="0.2">
      <c r="A35" s="133">
        <v>8</v>
      </c>
      <c r="B35" s="133">
        <v>1.45</v>
      </c>
      <c r="C35" s="137">
        <v>2</v>
      </c>
      <c r="D35" s="111">
        <v>0</v>
      </c>
      <c r="E35" s="135">
        <f t="shared" si="0"/>
        <v>0</v>
      </c>
      <c r="F35" s="136">
        <v>40</v>
      </c>
      <c r="G35" s="137">
        <v>9.4499999999999993</v>
      </c>
      <c r="H35" s="137">
        <v>10</v>
      </c>
      <c r="I35" s="111">
        <v>0</v>
      </c>
      <c r="J35" s="135">
        <f t="shared" si="1"/>
        <v>0</v>
      </c>
      <c r="K35" s="136">
        <v>72</v>
      </c>
      <c r="L35" s="141">
        <v>17.45</v>
      </c>
      <c r="M35" s="137">
        <v>18</v>
      </c>
      <c r="N35" s="111">
        <v>0</v>
      </c>
      <c r="O35" s="135">
        <f t="shared" si="2"/>
        <v>0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0</v>
      </c>
      <c r="E36" s="135">
        <f t="shared" si="0"/>
        <v>0</v>
      </c>
      <c r="F36" s="136">
        <v>41</v>
      </c>
      <c r="G36" s="137">
        <v>10</v>
      </c>
      <c r="H36" s="141">
        <v>10.15</v>
      </c>
      <c r="I36" s="111">
        <v>0</v>
      </c>
      <c r="J36" s="135">
        <f t="shared" si="1"/>
        <v>0</v>
      </c>
      <c r="K36" s="136">
        <v>73</v>
      </c>
      <c r="L36" s="141">
        <v>18</v>
      </c>
      <c r="M36" s="137">
        <v>18.149999999999999</v>
      </c>
      <c r="N36" s="111">
        <v>0</v>
      </c>
      <c r="O36" s="135">
        <f t="shared" si="2"/>
        <v>0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0</v>
      </c>
      <c r="E37" s="130">
        <f t="shared" si="0"/>
        <v>0</v>
      </c>
      <c r="F37" s="131">
        <v>42</v>
      </c>
      <c r="G37" s="132">
        <v>10.15</v>
      </c>
      <c r="H37" s="132">
        <v>10.3</v>
      </c>
      <c r="I37" s="129">
        <v>0</v>
      </c>
      <c r="J37" s="130">
        <f t="shared" si="1"/>
        <v>0</v>
      </c>
      <c r="K37" s="131">
        <v>74</v>
      </c>
      <c r="L37" s="132">
        <v>18.149999999999999</v>
      </c>
      <c r="M37" s="132">
        <v>18.3</v>
      </c>
      <c r="N37" s="129">
        <v>0</v>
      </c>
      <c r="O37" s="130">
        <f t="shared" si="2"/>
        <v>0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0</v>
      </c>
      <c r="E38" s="135">
        <f t="shared" si="0"/>
        <v>0</v>
      </c>
      <c r="F38" s="136">
        <v>43</v>
      </c>
      <c r="G38" s="137">
        <v>10.3</v>
      </c>
      <c r="H38" s="141">
        <v>10.45</v>
      </c>
      <c r="I38" s="111">
        <v>0</v>
      </c>
      <c r="J38" s="135">
        <f t="shared" si="1"/>
        <v>0</v>
      </c>
      <c r="K38" s="136">
        <v>75</v>
      </c>
      <c r="L38" s="141">
        <v>18.3</v>
      </c>
      <c r="M38" s="137">
        <v>18.45</v>
      </c>
      <c r="N38" s="111">
        <v>0</v>
      </c>
      <c r="O38" s="135">
        <f t="shared" si="2"/>
        <v>0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0</v>
      </c>
      <c r="E39" s="135">
        <f t="shared" si="0"/>
        <v>0</v>
      </c>
      <c r="F39" s="136">
        <v>44</v>
      </c>
      <c r="G39" s="137">
        <v>10.45</v>
      </c>
      <c r="H39" s="141">
        <v>11</v>
      </c>
      <c r="I39" s="111">
        <v>0</v>
      </c>
      <c r="J39" s="135">
        <f t="shared" si="1"/>
        <v>0</v>
      </c>
      <c r="K39" s="136">
        <v>76</v>
      </c>
      <c r="L39" s="141">
        <v>18.45</v>
      </c>
      <c r="M39" s="137">
        <v>19</v>
      </c>
      <c r="N39" s="111">
        <v>0</v>
      </c>
      <c r="O39" s="135">
        <f t="shared" si="2"/>
        <v>0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0</v>
      </c>
      <c r="E40" s="135">
        <f t="shared" si="0"/>
        <v>0</v>
      </c>
      <c r="F40" s="136">
        <v>45</v>
      </c>
      <c r="G40" s="137">
        <v>11</v>
      </c>
      <c r="H40" s="141">
        <v>11.15</v>
      </c>
      <c r="I40" s="111">
        <v>0</v>
      </c>
      <c r="J40" s="135">
        <f t="shared" si="1"/>
        <v>0</v>
      </c>
      <c r="K40" s="136">
        <v>77</v>
      </c>
      <c r="L40" s="141">
        <v>19</v>
      </c>
      <c r="M40" s="137">
        <v>19.149999999999999</v>
      </c>
      <c r="N40" s="111">
        <v>0</v>
      </c>
      <c r="O40" s="135">
        <f t="shared" si="2"/>
        <v>0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0</v>
      </c>
      <c r="E41" s="135">
        <f t="shared" si="0"/>
        <v>0</v>
      </c>
      <c r="F41" s="136">
        <v>46</v>
      </c>
      <c r="G41" s="137">
        <v>11.15</v>
      </c>
      <c r="H41" s="141">
        <v>11.3</v>
      </c>
      <c r="I41" s="111">
        <v>0</v>
      </c>
      <c r="J41" s="135">
        <f t="shared" si="1"/>
        <v>0</v>
      </c>
      <c r="K41" s="136">
        <v>78</v>
      </c>
      <c r="L41" s="141">
        <v>19.149999999999999</v>
      </c>
      <c r="M41" s="137">
        <v>19.3</v>
      </c>
      <c r="N41" s="111">
        <v>0</v>
      </c>
      <c r="O41" s="135">
        <f t="shared" si="2"/>
        <v>0</v>
      </c>
      <c r="P41" s="87"/>
    </row>
    <row r="42" spans="1:16" ht="18" x14ac:dyDescent="0.25">
      <c r="A42" s="126">
        <v>15</v>
      </c>
      <c r="B42" s="138">
        <v>3.3</v>
      </c>
      <c r="C42" s="128">
        <v>3.45</v>
      </c>
      <c r="D42" s="129">
        <v>0</v>
      </c>
      <c r="E42" s="130">
        <f t="shared" si="0"/>
        <v>0</v>
      </c>
      <c r="F42" s="131">
        <v>47</v>
      </c>
      <c r="G42" s="132">
        <v>11.3</v>
      </c>
      <c r="H42" s="132">
        <v>11.45</v>
      </c>
      <c r="I42" s="129">
        <v>0</v>
      </c>
      <c r="J42" s="130">
        <f t="shared" si="1"/>
        <v>0</v>
      </c>
      <c r="K42" s="131">
        <v>79</v>
      </c>
      <c r="L42" s="132">
        <v>19.3</v>
      </c>
      <c r="M42" s="132">
        <v>19.45</v>
      </c>
      <c r="N42" s="129">
        <v>0</v>
      </c>
      <c r="O42" s="130">
        <f t="shared" si="2"/>
        <v>0</v>
      </c>
      <c r="P42" s="92"/>
    </row>
    <row r="43" spans="1:16" x14ac:dyDescent="0.2">
      <c r="A43" s="133">
        <v>16</v>
      </c>
      <c r="B43" s="133">
        <v>3.45</v>
      </c>
      <c r="C43" s="141">
        <v>4</v>
      </c>
      <c r="D43" s="111">
        <v>0</v>
      </c>
      <c r="E43" s="135">
        <f t="shared" si="0"/>
        <v>0</v>
      </c>
      <c r="F43" s="136">
        <v>48</v>
      </c>
      <c r="G43" s="137">
        <v>11.45</v>
      </c>
      <c r="H43" s="141">
        <v>12</v>
      </c>
      <c r="I43" s="111">
        <v>0</v>
      </c>
      <c r="J43" s="135">
        <f t="shared" si="1"/>
        <v>0</v>
      </c>
      <c r="K43" s="136">
        <v>80</v>
      </c>
      <c r="L43" s="141">
        <v>19.45</v>
      </c>
      <c r="M43" s="141">
        <v>20</v>
      </c>
      <c r="N43" s="111">
        <v>0</v>
      </c>
      <c r="O43" s="135">
        <f t="shared" si="2"/>
        <v>0</v>
      </c>
      <c r="P43" s="87"/>
    </row>
    <row r="44" spans="1:16" x14ac:dyDescent="0.2">
      <c r="A44" s="133">
        <v>17</v>
      </c>
      <c r="B44" s="134">
        <v>4</v>
      </c>
      <c r="C44" s="142">
        <v>4.1500000000000004</v>
      </c>
      <c r="D44" s="111">
        <v>0</v>
      </c>
      <c r="E44" s="135">
        <f t="shared" si="0"/>
        <v>0</v>
      </c>
      <c r="F44" s="136">
        <v>49</v>
      </c>
      <c r="G44" s="137">
        <v>12</v>
      </c>
      <c r="H44" s="141">
        <v>12.15</v>
      </c>
      <c r="I44" s="111">
        <v>0</v>
      </c>
      <c r="J44" s="135">
        <f t="shared" si="1"/>
        <v>0</v>
      </c>
      <c r="K44" s="136">
        <v>81</v>
      </c>
      <c r="L44" s="141">
        <v>20</v>
      </c>
      <c r="M44" s="137">
        <v>20.149999999999999</v>
      </c>
      <c r="N44" s="111">
        <v>0</v>
      </c>
      <c r="O44" s="135">
        <f t="shared" si="2"/>
        <v>0</v>
      </c>
      <c r="P44" s="87"/>
    </row>
    <row r="45" spans="1:16" x14ac:dyDescent="0.2">
      <c r="A45" s="133">
        <v>18</v>
      </c>
      <c r="B45" s="133">
        <v>4.1500000000000004</v>
      </c>
      <c r="C45" s="141">
        <v>4.3</v>
      </c>
      <c r="D45" s="111">
        <v>0</v>
      </c>
      <c r="E45" s="135">
        <f t="shared" si="0"/>
        <v>0</v>
      </c>
      <c r="F45" s="136">
        <v>50</v>
      </c>
      <c r="G45" s="137">
        <v>12.15</v>
      </c>
      <c r="H45" s="141">
        <v>12.3</v>
      </c>
      <c r="I45" s="111">
        <v>0</v>
      </c>
      <c r="J45" s="135">
        <f t="shared" si="1"/>
        <v>0</v>
      </c>
      <c r="K45" s="136">
        <v>82</v>
      </c>
      <c r="L45" s="141">
        <v>20.149999999999999</v>
      </c>
      <c r="M45" s="137">
        <v>20.3</v>
      </c>
      <c r="N45" s="111">
        <v>0</v>
      </c>
      <c r="O45" s="135">
        <f t="shared" si="2"/>
        <v>0</v>
      </c>
      <c r="P45" s="87"/>
    </row>
    <row r="46" spans="1:16" x14ac:dyDescent="0.2">
      <c r="A46" s="133">
        <v>19</v>
      </c>
      <c r="B46" s="134">
        <v>4.3</v>
      </c>
      <c r="C46" s="142">
        <v>4.45</v>
      </c>
      <c r="D46" s="111">
        <v>0</v>
      </c>
      <c r="E46" s="135">
        <f t="shared" si="0"/>
        <v>0</v>
      </c>
      <c r="F46" s="136">
        <v>51</v>
      </c>
      <c r="G46" s="137">
        <v>12.3</v>
      </c>
      <c r="H46" s="141">
        <v>12.45</v>
      </c>
      <c r="I46" s="111">
        <v>0</v>
      </c>
      <c r="J46" s="135">
        <f t="shared" si="1"/>
        <v>0</v>
      </c>
      <c r="K46" s="136">
        <v>83</v>
      </c>
      <c r="L46" s="141">
        <v>20.3</v>
      </c>
      <c r="M46" s="137">
        <v>20.45</v>
      </c>
      <c r="N46" s="111">
        <v>0</v>
      </c>
      <c r="O46" s="135">
        <f t="shared" si="2"/>
        <v>0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0</v>
      </c>
      <c r="E47" s="135">
        <f t="shared" si="0"/>
        <v>0</v>
      </c>
      <c r="F47" s="136">
        <v>52</v>
      </c>
      <c r="G47" s="137">
        <v>12.45</v>
      </c>
      <c r="H47" s="141">
        <v>13</v>
      </c>
      <c r="I47" s="111">
        <v>0</v>
      </c>
      <c r="J47" s="135">
        <f t="shared" si="1"/>
        <v>0</v>
      </c>
      <c r="K47" s="136">
        <v>84</v>
      </c>
      <c r="L47" s="141">
        <v>20.45</v>
      </c>
      <c r="M47" s="137">
        <v>21</v>
      </c>
      <c r="N47" s="111">
        <v>0</v>
      </c>
      <c r="O47" s="135">
        <f t="shared" si="2"/>
        <v>0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0</v>
      </c>
      <c r="E48" s="135">
        <f t="shared" si="0"/>
        <v>0</v>
      </c>
      <c r="F48" s="136">
        <v>53</v>
      </c>
      <c r="G48" s="137">
        <v>13</v>
      </c>
      <c r="H48" s="141">
        <v>13.15</v>
      </c>
      <c r="I48" s="111">
        <v>0</v>
      </c>
      <c r="J48" s="135">
        <f t="shared" si="1"/>
        <v>0</v>
      </c>
      <c r="K48" s="136">
        <v>85</v>
      </c>
      <c r="L48" s="141">
        <v>21</v>
      </c>
      <c r="M48" s="137">
        <v>21.15</v>
      </c>
      <c r="N48" s="111">
        <v>0</v>
      </c>
      <c r="O48" s="135">
        <f t="shared" si="2"/>
        <v>0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0</v>
      </c>
      <c r="E49" s="130">
        <f t="shared" si="0"/>
        <v>0</v>
      </c>
      <c r="F49" s="131">
        <v>54</v>
      </c>
      <c r="G49" s="132">
        <v>13.15</v>
      </c>
      <c r="H49" s="132">
        <v>13.3</v>
      </c>
      <c r="I49" s="129">
        <v>0</v>
      </c>
      <c r="J49" s="130">
        <f t="shared" si="1"/>
        <v>0</v>
      </c>
      <c r="K49" s="131">
        <v>86</v>
      </c>
      <c r="L49" s="132">
        <v>21.15</v>
      </c>
      <c r="M49" s="132">
        <v>21.3</v>
      </c>
      <c r="N49" s="129">
        <v>0</v>
      </c>
      <c r="O49" s="130">
        <f t="shared" si="2"/>
        <v>0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0</v>
      </c>
      <c r="E50" s="135">
        <f t="shared" si="0"/>
        <v>0</v>
      </c>
      <c r="F50" s="136">
        <v>55</v>
      </c>
      <c r="G50" s="137">
        <v>13.3</v>
      </c>
      <c r="H50" s="141">
        <v>13.45</v>
      </c>
      <c r="I50" s="111">
        <v>0</v>
      </c>
      <c r="J50" s="135">
        <f t="shared" si="1"/>
        <v>0</v>
      </c>
      <c r="K50" s="136">
        <v>87</v>
      </c>
      <c r="L50" s="141">
        <v>21.3</v>
      </c>
      <c r="M50" s="137">
        <v>21.45</v>
      </c>
      <c r="N50" s="111">
        <v>0</v>
      </c>
      <c r="O50" s="135">
        <f t="shared" si="2"/>
        <v>0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0</v>
      </c>
      <c r="E51" s="135">
        <f t="shared" si="0"/>
        <v>0</v>
      </c>
      <c r="F51" s="136">
        <v>56</v>
      </c>
      <c r="G51" s="137">
        <v>13.45</v>
      </c>
      <c r="H51" s="141">
        <v>14</v>
      </c>
      <c r="I51" s="111">
        <v>0</v>
      </c>
      <c r="J51" s="135">
        <f t="shared" si="1"/>
        <v>0</v>
      </c>
      <c r="K51" s="136">
        <v>88</v>
      </c>
      <c r="L51" s="141">
        <v>21.45</v>
      </c>
      <c r="M51" s="137">
        <v>22</v>
      </c>
      <c r="N51" s="111">
        <v>0</v>
      </c>
      <c r="O51" s="135">
        <f t="shared" si="2"/>
        <v>0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0</v>
      </c>
      <c r="E52" s="130">
        <f t="shared" si="0"/>
        <v>0</v>
      </c>
      <c r="F52" s="131">
        <v>57</v>
      </c>
      <c r="G52" s="132">
        <v>14</v>
      </c>
      <c r="H52" s="132">
        <v>14.15</v>
      </c>
      <c r="I52" s="129">
        <v>0</v>
      </c>
      <c r="J52" s="130">
        <f t="shared" si="1"/>
        <v>0</v>
      </c>
      <c r="K52" s="131">
        <v>89</v>
      </c>
      <c r="L52" s="132">
        <v>22</v>
      </c>
      <c r="M52" s="132">
        <v>22.15</v>
      </c>
      <c r="N52" s="129">
        <v>0</v>
      </c>
      <c r="O52" s="130">
        <f t="shared" si="2"/>
        <v>0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0</v>
      </c>
      <c r="E53" s="130">
        <f t="shared" si="0"/>
        <v>0</v>
      </c>
      <c r="F53" s="131">
        <v>58</v>
      </c>
      <c r="G53" s="132">
        <v>14.15</v>
      </c>
      <c r="H53" s="132">
        <v>14.3</v>
      </c>
      <c r="I53" s="129">
        <v>0</v>
      </c>
      <c r="J53" s="130">
        <f t="shared" si="1"/>
        <v>0</v>
      </c>
      <c r="K53" s="131">
        <v>90</v>
      </c>
      <c r="L53" s="132">
        <v>22.15</v>
      </c>
      <c r="M53" s="132">
        <v>22.3</v>
      </c>
      <c r="N53" s="129">
        <v>0</v>
      </c>
      <c r="O53" s="130">
        <f t="shared" si="2"/>
        <v>0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0</v>
      </c>
      <c r="E54" s="130">
        <f t="shared" si="0"/>
        <v>0</v>
      </c>
      <c r="F54" s="131">
        <v>59</v>
      </c>
      <c r="G54" s="132">
        <v>14.3</v>
      </c>
      <c r="H54" s="132">
        <v>14.45</v>
      </c>
      <c r="I54" s="129">
        <v>0</v>
      </c>
      <c r="J54" s="130">
        <f t="shared" si="1"/>
        <v>0</v>
      </c>
      <c r="K54" s="131">
        <v>91</v>
      </c>
      <c r="L54" s="132">
        <v>22.3</v>
      </c>
      <c r="M54" s="132">
        <v>22.45</v>
      </c>
      <c r="N54" s="129">
        <v>0</v>
      </c>
      <c r="O54" s="130">
        <f t="shared" si="2"/>
        <v>0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0</v>
      </c>
      <c r="E55" s="135">
        <f t="shared" si="0"/>
        <v>0</v>
      </c>
      <c r="F55" s="136">
        <v>60</v>
      </c>
      <c r="G55" s="137">
        <v>14.45</v>
      </c>
      <c r="H55" s="137">
        <v>15</v>
      </c>
      <c r="I55" s="111">
        <v>0</v>
      </c>
      <c r="J55" s="135">
        <f t="shared" si="1"/>
        <v>0</v>
      </c>
      <c r="K55" s="136">
        <v>92</v>
      </c>
      <c r="L55" s="141">
        <v>22.45</v>
      </c>
      <c r="M55" s="137">
        <v>23</v>
      </c>
      <c r="N55" s="111">
        <v>0</v>
      </c>
      <c r="O55" s="135">
        <f t="shared" si="2"/>
        <v>0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0</v>
      </c>
      <c r="E56" s="135">
        <f t="shared" si="0"/>
        <v>0</v>
      </c>
      <c r="F56" s="136">
        <v>61</v>
      </c>
      <c r="G56" s="137">
        <v>15</v>
      </c>
      <c r="H56" s="137">
        <v>15.15</v>
      </c>
      <c r="I56" s="111">
        <v>0</v>
      </c>
      <c r="J56" s="135">
        <f t="shared" si="1"/>
        <v>0</v>
      </c>
      <c r="K56" s="136">
        <v>93</v>
      </c>
      <c r="L56" s="141">
        <v>23</v>
      </c>
      <c r="M56" s="137">
        <v>23.15</v>
      </c>
      <c r="N56" s="111">
        <v>0</v>
      </c>
      <c r="O56" s="135">
        <f t="shared" si="2"/>
        <v>0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0</v>
      </c>
      <c r="E57" s="130">
        <f t="shared" si="0"/>
        <v>0</v>
      </c>
      <c r="F57" s="131">
        <v>62</v>
      </c>
      <c r="G57" s="132">
        <v>15.15</v>
      </c>
      <c r="H57" s="132">
        <v>15.3</v>
      </c>
      <c r="I57" s="129">
        <v>0</v>
      </c>
      <c r="J57" s="130">
        <f t="shared" si="1"/>
        <v>0</v>
      </c>
      <c r="K57" s="131">
        <v>94</v>
      </c>
      <c r="L57" s="132">
        <v>23.15</v>
      </c>
      <c r="M57" s="132">
        <v>23.3</v>
      </c>
      <c r="N57" s="129">
        <v>0</v>
      </c>
      <c r="O57" s="130">
        <f t="shared" si="2"/>
        <v>0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0</v>
      </c>
      <c r="E58" s="135">
        <f t="shared" si="0"/>
        <v>0</v>
      </c>
      <c r="F58" s="136">
        <v>63</v>
      </c>
      <c r="G58" s="137">
        <v>15.3</v>
      </c>
      <c r="H58" s="137">
        <v>15.45</v>
      </c>
      <c r="I58" s="111">
        <v>0</v>
      </c>
      <c r="J58" s="135">
        <f t="shared" si="1"/>
        <v>0</v>
      </c>
      <c r="K58" s="136">
        <v>95</v>
      </c>
      <c r="L58" s="137">
        <v>23.3</v>
      </c>
      <c r="M58" s="137">
        <v>23.45</v>
      </c>
      <c r="N58" s="111">
        <v>0</v>
      </c>
      <c r="O58" s="135">
        <f t="shared" si="2"/>
        <v>0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0</v>
      </c>
      <c r="E59" s="135">
        <f t="shared" si="0"/>
        <v>0</v>
      </c>
      <c r="F59" s="136">
        <v>64</v>
      </c>
      <c r="G59" s="137">
        <v>15.45</v>
      </c>
      <c r="H59" s="137">
        <v>16</v>
      </c>
      <c r="I59" s="111">
        <v>0</v>
      </c>
      <c r="J59" s="135">
        <f t="shared" si="1"/>
        <v>0</v>
      </c>
      <c r="K59" s="136">
        <v>96</v>
      </c>
      <c r="L59" s="137">
        <v>23.45</v>
      </c>
      <c r="M59" s="137">
        <v>24</v>
      </c>
      <c r="N59" s="111">
        <v>0</v>
      </c>
      <c r="O59" s="135">
        <f t="shared" si="2"/>
        <v>0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0</v>
      </c>
      <c r="E60" s="143">
        <f>SUM(E28:E59)</f>
        <v>0</v>
      </c>
      <c r="F60" s="94"/>
      <c r="G60" s="94"/>
      <c r="H60" s="94"/>
      <c r="I60" s="95">
        <f>SUM(I28:I59)</f>
        <v>0</v>
      </c>
      <c r="J60" s="144">
        <f>SUM(J28:J59)</f>
        <v>0</v>
      </c>
      <c r="K60" s="94"/>
      <c r="L60" s="94"/>
      <c r="M60" s="94"/>
      <c r="N60" s="94">
        <f>SUM(N28:N59)</f>
        <v>0</v>
      </c>
      <c r="O60" s="144">
        <f>SUM(O28:O59)</f>
        <v>0</v>
      </c>
      <c r="P60" s="87"/>
    </row>
    <row r="64" spans="1:16" x14ac:dyDescent="0.2">
      <c r="A64" s="84" t="s">
        <v>125</v>
      </c>
      <c r="B64" s="84">
        <f>SUM(D60,I60,N60)/(4000*1000)</f>
        <v>0</v>
      </c>
      <c r="C64" s="84">
        <f>ROUNDDOWN(SUM(E60,J60,O60)/(4000*1000),4)</f>
        <v>0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ht="15" x14ac:dyDescent="0.25">
      <c r="A70" s="116"/>
      <c r="B70" s="91"/>
      <c r="C70" s="91"/>
      <c r="D70" s="97"/>
      <c r="E70" s="149"/>
      <c r="F70" s="91"/>
      <c r="G70" s="91"/>
      <c r="H70" s="149"/>
      <c r="I70" s="97"/>
      <c r="J70" s="91"/>
      <c r="K70" s="91"/>
      <c r="L70" s="91"/>
      <c r="M70" s="91"/>
      <c r="N70" s="91"/>
      <c r="O70" s="91"/>
      <c r="P70" s="92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.75" x14ac:dyDescent="0.25">
      <c r="E80" s="156"/>
      <c r="H80" s="156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.75" x14ac:dyDescent="0.25">
      <c r="E89" s="156"/>
      <c r="H89" s="156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" x14ac:dyDescent="0.25">
      <c r="E93" s="155"/>
      <c r="H93" s="155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ht="15" x14ac:dyDescent="0.25">
      <c r="D126" s="129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126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5">
      <c r="A9" s="96" t="s">
        <v>5</v>
      </c>
      <c r="B9" s="91"/>
      <c r="C9" s="91"/>
      <c r="D9" s="97"/>
      <c r="E9" s="91"/>
      <c r="F9" s="91"/>
      <c r="G9" s="91"/>
      <c r="H9" s="91"/>
      <c r="I9" s="97"/>
      <c r="J9" s="91"/>
      <c r="K9" s="91"/>
      <c r="L9" s="91"/>
      <c r="M9" s="91"/>
      <c r="N9" s="91"/>
      <c r="O9" s="91"/>
      <c r="P9" s="92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127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128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">
      <c r="A14" s="93" t="s">
        <v>10</v>
      </c>
      <c r="B14" s="94"/>
      <c r="C14" s="94"/>
      <c r="D14" s="95"/>
      <c r="E14" s="94"/>
      <c r="F14" s="94"/>
      <c r="G14" s="94"/>
      <c r="H14" s="94"/>
      <c r="I14" s="95"/>
      <c r="J14" s="94"/>
      <c r="K14" s="94"/>
      <c r="L14" s="94"/>
      <c r="M14" s="94"/>
      <c r="N14" s="100"/>
      <c r="O14" s="101"/>
      <c r="P14" s="87"/>
    </row>
    <row r="15" spans="1:16" ht="12.75" customHeight="1" x14ac:dyDescent="0.2">
      <c r="A15" s="102"/>
      <c r="B15" s="94"/>
      <c r="C15" s="94"/>
      <c r="D15" s="95"/>
      <c r="E15" s="94"/>
      <c r="F15" s="94"/>
      <c r="G15" s="94"/>
      <c r="H15" s="94"/>
      <c r="I15" s="95"/>
      <c r="J15" s="94"/>
      <c r="K15" s="94"/>
      <c r="L15" s="94"/>
      <c r="M15" s="94"/>
      <c r="N15" s="103" t="s">
        <v>11</v>
      </c>
      <c r="O15" s="104" t="s">
        <v>12</v>
      </c>
      <c r="P15" s="87"/>
    </row>
    <row r="16" spans="1:16" ht="12.75" customHeight="1" x14ac:dyDescent="0.25">
      <c r="A16" s="116" t="s">
        <v>13</v>
      </c>
      <c r="B16" s="91"/>
      <c r="C16" s="91"/>
      <c r="D16" s="97"/>
      <c r="E16" s="91"/>
      <c r="F16" s="91"/>
      <c r="G16" s="91"/>
      <c r="H16" s="91"/>
      <c r="I16" s="97"/>
      <c r="J16" s="91"/>
      <c r="K16" s="91"/>
      <c r="L16" s="91"/>
      <c r="M16" s="91"/>
      <c r="N16" s="165"/>
      <c r="O16" s="92"/>
      <c r="P16" s="92"/>
    </row>
    <row r="17" spans="1:47" ht="12.75" customHeight="1" x14ac:dyDescent="0.25">
      <c r="A17" s="116" t="s">
        <v>14</v>
      </c>
      <c r="B17" s="91"/>
      <c r="C17" s="91"/>
      <c r="D17" s="97"/>
      <c r="E17" s="91"/>
      <c r="F17" s="91"/>
      <c r="G17" s="91"/>
      <c r="H17" s="91"/>
      <c r="I17" s="97"/>
      <c r="J17" s="91"/>
      <c r="K17" s="91"/>
      <c r="L17" s="91"/>
      <c r="M17" s="91"/>
      <c r="N17" s="166" t="s">
        <v>15</v>
      </c>
      <c r="O17" s="167" t="s">
        <v>16</v>
      </c>
      <c r="P17" s="92"/>
    </row>
    <row r="18" spans="1:47" ht="12.75" customHeight="1" x14ac:dyDescent="0.2">
      <c r="A18" s="102"/>
      <c r="B18" s="94"/>
      <c r="C18" s="94"/>
      <c r="D18" s="95"/>
      <c r="E18" s="94"/>
      <c r="F18" s="94"/>
      <c r="G18" s="94"/>
      <c r="H18" s="94"/>
      <c r="I18" s="95"/>
      <c r="J18" s="94"/>
      <c r="K18" s="94"/>
      <c r="L18" s="94"/>
      <c r="M18" s="94"/>
      <c r="N18" s="106"/>
      <c r="O18" s="107"/>
      <c r="P18" s="87" t="s">
        <v>8</v>
      </c>
    </row>
    <row r="19" spans="1:47" ht="12.75" customHeight="1" x14ac:dyDescent="0.25">
      <c r="A19" s="116"/>
      <c r="B19" s="91"/>
      <c r="C19" s="91"/>
      <c r="D19" s="97"/>
      <c r="E19" s="91"/>
      <c r="F19" s="91"/>
      <c r="G19" s="91"/>
      <c r="H19" s="91"/>
      <c r="I19" s="97"/>
      <c r="J19" s="91"/>
      <c r="K19" s="158"/>
      <c r="L19" s="91" t="s">
        <v>17</v>
      </c>
      <c r="M19" s="91"/>
      <c r="N19" s="159"/>
      <c r="O19" s="160"/>
      <c r="P19" s="92"/>
      <c r="AU19" s="129"/>
    </row>
    <row r="20" spans="1:47" ht="12.75" customHeight="1" x14ac:dyDescent="0.2">
      <c r="A20" s="102"/>
      <c r="B20" s="94"/>
      <c r="C20" s="94"/>
      <c r="D20" s="95"/>
      <c r="E20" s="94"/>
      <c r="F20" s="94"/>
      <c r="G20" s="94"/>
      <c r="H20" s="94"/>
      <c r="I20" s="95"/>
      <c r="J20" s="94"/>
      <c r="K20" s="94"/>
      <c r="L20" s="94"/>
      <c r="M20" s="94"/>
      <c r="N20" s="112"/>
      <c r="O20" s="113"/>
      <c r="P20" s="87"/>
    </row>
    <row r="21" spans="1:47" ht="12.75" customHeight="1" x14ac:dyDescent="0.2">
      <c r="A21" s="93"/>
      <c r="B21" s="94"/>
      <c r="C21" s="86"/>
      <c r="D21" s="86"/>
      <c r="E21" s="94"/>
      <c r="F21" s="94"/>
      <c r="G21" s="94"/>
      <c r="H21" s="94" t="s">
        <v>8</v>
      </c>
      <c r="I21" s="95"/>
      <c r="J21" s="94"/>
      <c r="K21" s="94"/>
      <c r="L21" s="94"/>
      <c r="M21" s="94"/>
      <c r="N21" s="114"/>
      <c r="O21" s="115"/>
      <c r="P21" s="87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D28*(100-2.54)/100</f>
        <v>15593.6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I28*(100-2.54)/100</f>
        <v>15593.6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N28*(100-2.54)/100</f>
        <v>15593.6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15593.6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15593.6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15593.6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15593.6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15593.6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15593.6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15593.6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15593.6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15593.6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15593.6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15593.6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15593.6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15593.6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15593.6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15593.6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15593.6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15593.6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15593.6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15593.6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15593.6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15593.6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15593.6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15593.6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15593.6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15593.6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15593.6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15593.6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15593.6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15593.6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15593.6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15593.6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15593.6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15593.6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15593.6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15593.6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15593.6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15593.6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15593.6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15593.6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15593.6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15593.6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15593.6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15593.6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15593.6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15593.6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15593.6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15593.6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15593.6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15593.6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15593.6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15593.6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15593.6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15593.6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15593.6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15593.6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15593.6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15593.6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15593.6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15593.6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15593.6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15593.6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15593.6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15593.6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15593.6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15593.6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15593.6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15593.6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15593.6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15593.6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15593.6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15593.6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15593.6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15593.6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15593.6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15593.6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15593.6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15593.6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15593.6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15593.6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15593.6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15593.6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15593.6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15593.6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15593.6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15593.6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15593.6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15593.6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15593.6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15593.6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15593.6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15593.6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15593.6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15593.6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498995.19999999972</v>
      </c>
      <c r="F60" s="94"/>
      <c r="G60" s="94"/>
      <c r="H60" s="94"/>
      <c r="I60" s="95">
        <f>SUM(I28:I59)</f>
        <v>512000</v>
      </c>
      <c r="J60" s="144">
        <f>SUM(J28:J59)</f>
        <v>498995.19999999972</v>
      </c>
      <c r="K60" s="94"/>
      <c r="L60" s="94"/>
      <c r="M60" s="94"/>
      <c r="N60" s="94">
        <f>SUM(N28:N59)</f>
        <v>512000</v>
      </c>
      <c r="O60" s="144">
        <f>SUM(O28:O59)</f>
        <v>498995.19999999972</v>
      </c>
      <c r="P60" s="87"/>
    </row>
    <row r="64" spans="1:16" x14ac:dyDescent="0.2">
      <c r="A64" s="84" t="s">
        <v>129</v>
      </c>
      <c r="B64" s="84">
        <f>SUM(D60,I60,N60)/(4000*1000)</f>
        <v>0.38400000000000001</v>
      </c>
      <c r="C64" s="84">
        <f>ROUNDDOWN(SUM(E60,J60,O60)/(4000*1000),4)</f>
        <v>0.37419999999999998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130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131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132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D28*(100-2.54)/100</f>
        <v>15593.6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I28*(100-2.54)/100</f>
        <v>15593.6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N28*(100-2.54)/100</f>
        <v>15593.6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15593.6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15593.6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15593.6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15593.6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15593.6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15593.6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15593.6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15593.6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15593.6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15593.6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15593.6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15593.6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15593.6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15593.6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15593.6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15593.6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15593.6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15593.6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15593.6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15593.6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15593.6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15593.6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15593.6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15593.6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15593.6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15593.6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15593.6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15593.6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15593.6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15593.6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15593.6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15593.6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15593.6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15593.6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15593.6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15593.6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15593.6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15593.6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15593.6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15593.6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15593.6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15593.6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15593.6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15593.6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15593.6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15593.6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15593.6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15593.6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15593.6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15593.6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15593.6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15593.6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15593.6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15593.6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15593.6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15593.6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15593.6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15593.6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15593.6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15593.6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15593.6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15593.6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15593.6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15593.6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15593.6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15593.6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15593.6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15593.6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15593.6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15593.6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15593.6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15593.6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15593.6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15593.6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15593.6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15593.6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15593.6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15593.6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15593.6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15593.6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15593.6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15593.6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15593.6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15593.6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15593.6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15593.6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15593.6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15593.6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15593.6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15593.6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15593.6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15593.6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15593.6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498995.19999999972</v>
      </c>
      <c r="F60" s="94"/>
      <c r="G60" s="94"/>
      <c r="H60" s="94"/>
      <c r="I60" s="95">
        <f>SUM(I28:I59)</f>
        <v>512000</v>
      </c>
      <c r="J60" s="144">
        <f>SUM(J28:J59)</f>
        <v>498995.19999999972</v>
      </c>
      <c r="K60" s="94"/>
      <c r="L60" s="94"/>
      <c r="M60" s="94"/>
      <c r="N60" s="94">
        <f>SUM(N28:N59)</f>
        <v>512000</v>
      </c>
      <c r="O60" s="144">
        <f>SUM(O28:O59)</f>
        <v>498995.19999999972</v>
      </c>
      <c r="P60" s="87"/>
    </row>
    <row r="64" spans="1:16" x14ac:dyDescent="0.2">
      <c r="A64" s="84" t="s">
        <v>133</v>
      </c>
      <c r="B64" s="84">
        <f>SUM(D60,I60,N60)/(4000*1000)</f>
        <v>0.38400000000000001</v>
      </c>
      <c r="C64" s="84">
        <f>ROUNDDOWN(SUM(E60,J60,O60)/(4000*1000),4)</f>
        <v>0.37419999999999998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134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135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136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D28*(100-2.54)/100</f>
        <v>15593.6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I28*(100-2.54)/100</f>
        <v>15593.6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N28*(100-2.54)/100</f>
        <v>15593.6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15593.6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15593.6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15593.6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15593.6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15593.6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15593.6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15593.6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15593.6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15593.6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15593.6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15593.6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15593.6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15593.6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15593.6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15593.6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15593.6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15593.6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15593.6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15593.6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15593.6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15593.6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15593.6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15593.6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15593.6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15593.6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15593.6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15593.6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15593.6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15593.6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15593.6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15593.6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15593.6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15593.6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15593.6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15593.6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15593.6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15593.6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15593.6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15593.6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15593.6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15593.6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15593.6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15593.6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15593.6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15593.6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15593.6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15593.6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15593.6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15593.6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15593.6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15593.6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15593.6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15593.6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15593.6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15593.6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15593.6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15593.6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15593.6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15593.6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15593.6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15593.6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15593.6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15593.6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15593.6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15593.6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15593.6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15593.6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15593.6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15593.6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15593.6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15593.6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15593.6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15593.6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15593.6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15593.6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15593.6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15593.6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15593.6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15593.6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15593.6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15593.6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15593.6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15593.6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15593.6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15593.6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15593.6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15593.6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15593.6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15593.6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15593.6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15593.6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15593.6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15593.6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498995.19999999972</v>
      </c>
      <c r="F60" s="94"/>
      <c r="G60" s="94"/>
      <c r="H60" s="94"/>
      <c r="I60" s="95">
        <f>SUM(I28:I59)</f>
        <v>512000</v>
      </c>
      <c r="J60" s="144">
        <f>SUM(J28:J59)</f>
        <v>498995.19999999972</v>
      </c>
      <c r="K60" s="94"/>
      <c r="L60" s="94"/>
      <c r="M60" s="94"/>
      <c r="N60" s="94">
        <f>SUM(N28:N59)</f>
        <v>512000</v>
      </c>
      <c r="O60" s="144">
        <f>SUM(O28:O59)</f>
        <v>498995.19999999972</v>
      </c>
      <c r="P60" s="87"/>
    </row>
    <row r="64" spans="1:16" x14ac:dyDescent="0.2">
      <c r="A64" s="84" t="s">
        <v>137</v>
      </c>
      <c r="B64" s="84">
        <f>SUM(D60,I60,N60)/(4000*1000)</f>
        <v>0.38400000000000001</v>
      </c>
      <c r="C64" s="84">
        <f>ROUNDDOWN(SUM(E60,J60,O60)/(4000*1000),4)</f>
        <v>0.37419999999999998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138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139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140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D28*(100-2.38)/100</f>
        <v>15619.2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I28*(100-2.38)/100</f>
        <v>15619.2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N28*(100-2.38)/100</f>
        <v>15619.2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15619.2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15619.2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15619.2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15619.2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15619.2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15619.2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15619.2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15619.2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15619.2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15619.2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15619.2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15619.2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15619.2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15619.2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15619.2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15619.2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15619.2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15619.2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15619.2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15619.2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15619.2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15619.2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15619.2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15619.2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15619.2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15619.2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15619.2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15619.2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15619.2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15619.2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15619.2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15619.2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15619.2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15619.2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15619.2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15619.2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15619.2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15619.2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15619.2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15619.2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15619.2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15619.2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15619.2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15619.2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15619.2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15619.2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15619.2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15619.2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15619.2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15619.2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15619.2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15619.2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15619.2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15619.2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15619.2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15619.2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15619.2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15619.2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15619.2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15619.2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15619.2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15619.2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15619.2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15619.2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15619.2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15619.2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15619.2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15619.2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15619.2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15619.2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15619.2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15619.2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15619.2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15619.2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15619.2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15619.2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15619.2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15619.2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15619.2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15619.2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15619.2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15619.2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15619.2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15619.2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15619.2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15619.2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15619.2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15619.2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15619.2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15619.2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15619.2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15619.2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15619.2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499814.40000000026</v>
      </c>
      <c r="F60" s="94"/>
      <c r="G60" s="94"/>
      <c r="H60" s="94"/>
      <c r="I60" s="95">
        <f>SUM(I28:I59)</f>
        <v>512000</v>
      </c>
      <c r="J60" s="144">
        <f>SUM(J28:J59)</f>
        <v>499814.40000000026</v>
      </c>
      <c r="K60" s="94"/>
      <c r="L60" s="94"/>
      <c r="M60" s="94"/>
      <c r="N60" s="94">
        <f>SUM(N28:N59)</f>
        <v>512000</v>
      </c>
      <c r="O60" s="144">
        <f>SUM(O28:O59)</f>
        <v>499814.40000000026</v>
      </c>
      <c r="P60" s="87"/>
    </row>
    <row r="64" spans="1:16" x14ac:dyDescent="0.2">
      <c r="A64" s="84" t="s">
        <v>141</v>
      </c>
      <c r="B64" s="84">
        <f>SUM(D60,I60,N60)/(4000*1000)</f>
        <v>0.38400000000000001</v>
      </c>
      <c r="C64" s="84">
        <f>ROUNDDOWN(SUM(E60,J60,O60)/(4000*1000),4)</f>
        <v>0.37480000000000002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142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143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144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D28*(100-2.38)/100</f>
        <v>15619.2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I28*(100-2.38)/100</f>
        <v>15619.2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N28*(100-2.38)/100</f>
        <v>15619.2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15619.2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15619.2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15619.2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15619.2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15619.2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15619.2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15619.2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15619.2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15619.2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15619.2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15619.2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15619.2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15619.2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15619.2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15619.2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15619.2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15619.2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15619.2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15619.2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15619.2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15619.2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15619.2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15619.2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15619.2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15619.2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15619.2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15619.2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15619.2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15619.2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15619.2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15619.2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15619.2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15619.2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15619.2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15619.2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15619.2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15619.2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15619.2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15619.2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15619.2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15619.2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15619.2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15619.2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15619.2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15619.2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15619.2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15619.2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15619.2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15619.2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15619.2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15619.2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15619.2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15619.2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15619.2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15619.2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15619.2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15619.2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15619.2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15619.2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15619.2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15619.2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15619.2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15619.2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15619.2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15619.2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15619.2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15619.2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15619.2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15619.2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15619.2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15619.2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15619.2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15619.2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15619.2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15619.2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15619.2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15619.2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15619.2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15619.2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15619.2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15619.2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15619.2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15619.2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15619.2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15619.2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15619.2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15619.2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15619.2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15619.2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15619.2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15619.2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15619.2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15619.2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499814.40000000026</v>
      </c>
      <c r="F60" s="94"/>
      <c r="G60" s="94"/>
      <c r="H60" s="94"/>
      <c r="I60" s="95">
        <f>SUM(I28:I59)</f>
        <v>512000</v>
      </c>
      <c r="J60" s="144">
        <f>SUM(J28:J59)</f>
        <v>499814.40000000026</v>
      </c>
      <c r="K60" s="94"/>
      <c r="L60" s="94"/>
      <c r="M60" s="94"/>
      <c r="N60" s="94">
        <f>SUM(N28:N59)</f>
        <v>512000</v>
      </c>
      <c r="O60" s="144">
        <f>SUM(O28:O59)</f>
        <v>499814.40000000026</v>
      </c>
      <c r="P60" s="87"/>
    </row>
    <row r="64" spans="1:16" x14ac:dyDescent="0.2">
      <c r="A64" s="84" t="s">
        <v>145</v>
      </c>
      <c r="B64" s="84">
        <f>SUM(D60,I60,N60)/(4000*1000)</f>
        <v>0.38400000000000001</v>
      </c>
      <c r="C64" s="84">
        <f>ROUNDDOWN(SUM(E60,J60,O60)/(4000*1000),4)</f>
        <v>0.37480000000000002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146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147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148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D28*(100-2.38)/100</f>
        <v>15619.2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I28*(100-2.38)/100</f>
        <v>15619.2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N28*(100-2.38)/100</f>
        <v>15619.2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15619.2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15619.2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15619.2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15619.2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15619.2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15619.2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15619.2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15619.2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15619.2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15619.2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15619.2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15619.2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15619.2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15619.2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15619.2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15619.2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15619.2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15619.2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15619.2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15619.2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15619.2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15619.2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15619.2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15619.2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15619.2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15619.2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15619.2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15619.2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15619.2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15619.2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15619.2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15619.2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15619.2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15619.2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15619.2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15619.2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15619.2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15619.2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15619.2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15619.2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15619.2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15619.2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15619.2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15619.2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15619.2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15619.2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15619.2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15619.2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15619.2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15619.2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15619.2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15619.2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15619.2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15619.2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15619.2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15619.2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15619.2</v>
      </c>
      <c r="P47" s="87"/>
    </row>
    <row r="48" spans="1:16" x14ac:dyDescent="0.2">
      <c r="A48" s="133">
        <v>21</v>
      </c>
      <c r="B48" s="137">
        <v>5</v>
      </c>
      <c r="C48" s="142">
        <v>5.15</v>
      </c>
      <c r="D48" s="111">
        <v>16000</v>
      </c>
      <c r="E48" s="135">
        <f t="shared" si="0"/>
        <v>15619.2</v>
      </c>
      <c r="F48" s="136">
        <v>53</v>
      </c>
      <c r="G48" s="137">
        <v>13</v>
      </c>
      <c r="H48" s="141">
        <v>13.15</v>
      </c>
      <c r="I48" s="111">
        <v>16000</v>
      </c>
      <c r="J48" s="135">
        <f t="shared" si="1"/>
        <v>15619.2</v>
      </c>
      <c r="K48" s="136">
        <v>85</v>
      </c>
      <c r="L48" s="141">
        <v>21</v>
      </c>
      <c r="M48" s="137">
        <v>21.15</v>
      </c>
      <c r="N48" s="111">
        <v>16000</v>
      </c>
      <c r="O48" s="135">
        <f t="shared" si="2"/>
        <v>15619.2</v>
      </c>
      <c r="P48" s="87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15619.2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15619.2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15619.2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15619.2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15619.2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15619.2</v>
      </c>
      <c r="P50" s="87"/>
    </row>
    <row r="51" spans="1:16" x14ac:dyDescent="0.2">
      <c r="A51" s="133">
        <v>24</v>
      </c>
      <c r="B51" s="140">
        <v>5.45</v>
      </c>
      <c r="C51" s="141">
        <v>6</v>
      </c>
      <c r="D51" s="111">
        <v>16000</v>
      </c>
      <c r="E51" s="135">
        <f t="shared" si="0"/>
        <v>15619.2</v>
      </c>
      <c r="F51" s="136">
        <v>56</v>
      </c>
      <c r="G51" s="137">
        <v>13.45</v>
      </c>
      <c r="H51" s="141">
        <v>14</v>
      </c>
      <c r="I51" s="111">
        <v>16000</v>
      </c>
      <c r="J51" s="135">
        <f t="shared" si="1"/>
        <v>15619.2</v>
      </c>
      <c r="K51" s="136">
        <v>88</v>
      </c>
      <c r="L51" s="141">
        <v>21.45</v>
      </c>
      <c r="M51" s="137">
        <v>22</v>
      </c>
      <c r="N51" s="111">
        <v>16000</v>
      </c>
      <c r="O51" s="135">
        <f t="shared" si="2"/>
        <v>15619.2</v>
      </c>
      <c r="P51" s="87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15619.2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15619.2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15619.2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15619.2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15619.2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15619.2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15619.2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15619.2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15619.2</v>
      </c>
      <c r="P54" s="92"/>
    </row>
    <row r="55" spans="1:16" x14ac:dyDescent="0.2">
      <c r="A55" s="133">
        <v>28</v>
      </c>
      <c r="B55" s="140">
        <v>6.45</v>
      </c>
      <c r="C55" s="141">
        <v>7</v>
      </c>
      <c r="D55" s="111">
        <v>16000</v>
      </c>
      <c r="E55" s="135">
        <f t="shared" si="0"/>
        <v>15619.2</v>
      </c>
      <c r="F55" s="136">
        <v>60</v>
      </c>
      <c r="G55" s="137">
        <v>14.45</v>
      </c>
      <c r="H55" s="137">
        <v>15</v>
      </c>
      <c r="I55" s="111">
        <v>16000</v>
      </c>
      <c r="J55" s="135">
        <f t="shared" si="1"/>
        <v>15619.2</v>
      </c>
      <c r="K55" s="136">
        <v>92</v>
      </c>
      <c r="L55" s="141">
        <v>22.45</v>
      </c>
      <c r="M55" s="137">
        <v>23</v>
      </c>
      <c r="N55" s="111">
        <v>16000</v>
      </c>
      <c r="O55" s="135">
        <f t="shared" si="2"/>
        <v>15619.2</v>
      </c>
      <c r="P55" s="87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15619.2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15619.2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15619.2</v>
      </c>
      <c r="P56" s="87"/>
    </row>
    <row r="57" spans="1:16" ht="18" x14ac:dyDescent="0.25">
      <c r="A57" s="126">
        <v>30</v>
      </c>
      <c r="B57" s="128">
        <v>7.15</v>
      </c>
      <c r="C57" s="132">
        <v>7.3</v>
      </c>
      <c r="D57" s="129">
        <v>16000</v>
      </c>
      <c r="E57" s="130">
        <f t="shared" si="0"/>
        <v>15619.2</v>
      </c>
      <c r="F57" s="131">
        <v>62</v>
      </c>
      <c r="G57" s="132">
        <v>15.15</v>
      </c>
      <c r="H57" s="132">
        <v>15.3</v>
      </c>
      <c r="I57" s="129">
        <v>16000</v>
      </c>
      <c r="J57" s="130">
        <f t="shared" si="1"/>
        <v>15619.2</v>
      </c>
      <c r="K57" s="131">
        <v>94</v>
      </c>
      <c r="L57" s="132">
        <v>23.15</v>
      </c>
      <c r="M57" s="132">
        <v>23.3</v>
      </c>
      <c r="N57" s="129">
        <v>16000</v>
      </c>
      <c r="O57" s="130">
        <f t="shared" si="2"/>
        <v>15619.2</v>
      </c>
      <c r="P57" s="92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15619.2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15619.2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15619.2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15619.2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15619.2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15619.2</v>
      </c>
      <c r="P59" s="87"/>
    </row>
    <row r="60" spans="1:16" x14ac:dyDescent="0.2">
      <c r="A60" s="93" t="s">
        <v>27</v>
      </c>
      <c r="B60" s="94"/>
      <c r="C60" s="94"/>
      <c r="D60" s="95">
        <f>SUM(D28:D59)</f>
        <v>512000</v>
      </c>
      <c r="E60" s="143">
        <f>SUM(E28:E59)</f>
        <v>499814.40000000026</v>
      </c>
      <c r="F60" s="94"/>
      <c r="G60" s="94"/>
      <c r="H60" s="94"/>
      <c r="I60" s="95">
        <f>SUM(I28:I59)</f>
        <v>512000</v>
      </c>
      <c r="J60" s="144">
        <f>SUM(J28:J59)</f>
        <v>499814.40000000026</v>
      </c>
      <c r="K60" s="94"/>
      <c r="L60" s="94"/>
      <c r="M60" s="94"/>
      <c r="N60" s="94">
        <f>SUM(N28:N59)</f>
        <v>512000</v>
      </c>
      <c r="O60" s="144">
        <f>SUM(O28:O59)</f>
        <v>499814.40000000026</v>
      </c>
      <c r="P60" s="87"/>
    </row>
    <row r="64" spans="1:16" x14ac:dyDescent="0.2">
      <c r="A64" s="84" t="s">
        <v>149</v>
      </c>
      <c r="B64" s="84">
        <f>SUM(D60,I60,N60)/(4000*1000)</f>
        <v>0.38400000000000001</v>
      </c>
      <c r="C64" s="84">
        <f>ROUNDDOWN(SUM(E60,J60,O60)/(4000*1000),4)</f>
        <v>0.37480000000000002</v>
      </c>
    </row>
    <row r="66" spans="1:16" ht="18" x14ac:dyDescent="0.25">
      <c r="A66" s="116"/>
      <c r="B66" s="91"/>
      <c r="C66" s="91"/>
      <c r="D66" s="97"/>
      <c r="E66" s="91"/>
      <c r="F66" s="91"/>
      <c r="G66" s="91"/>
      <c r="H66" s="91"/>
      <c r="I66" s="97"/>
      <c r="J66" s="145"/>
      <c r="K66" s="91"/>
      <c r="L66" s="91"/>
      <c r="M66" s="91"/>
      <c r="N66" s="91"/>
      <c r="O66" s="91"/>
      <c r="P66" s="92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ht="15" x14ac:dyDescent="0.25">
      <c r="A68" s="148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1"/>
      <c r="M68" s="91"/>
      <c r="N68" s="91"/>
      <c r="O68" s="91"/>
      <c r="P68" s="92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ht="15" x14ac:dyDescent="0.25">
      <c r="A71" s="116"/>
      <c r="B71" s="91"/>
      <c r="C71" s="91"/>
      <c r="D71" s="97"/>
      <c r="E71" s="149"/>
      <c r="F71" s="91"/>
      <c r="G71" s="91"/>
      <c r="H71" s="149"/>
      <c r="I71" s="97"/>
      <c r="J71" s="91"/>
      <c r="K71" s="91"/>
      <c r="L71" s="91"/>
      <c r="M71" s="91"/>
      <c r="N71" s="91"/>
      <c r="O71" s="91"/>
      <c r="P71" s="92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ht="15" x14ac:dyDescent="0.25">
      <c r="A73" s="150"/>
      <c r="B73" s="151"/>
      <c r="C73" s="151"/>
      <c r="D73" s="152"/>
      <c r="E73" s="153"/>
      <c r="F73" s="151"/>
      <c r="G73" s="151"/>
      <c r="H73" s="153"/>
      <c r="I73" s="152"/>
      <c r="J73" s="151"/>
      <c r="K73" s="151"/>
      <c r="L73" s="151"/>
      <c r="M73" s="151" t="s">
        <v>30</v>
      </c>
      <c r="N73" s="151"/>
      <c r="O73" s="151"/>
      <c r="P73" s="154"/>
    </row>
    <row r="74" spans="1:16" ht="15" x14ac:dyDescent="0.25">
      <c r="E74" s="155"/>
      <c r="H74" s="155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" x14ac:dyDescent="0.25">
      <c r="E80" s="155"/>
      <c r="H80" s="155"/>
    </row>
    <row r="81" spans="5:13" ht="15.75" x14ac:dyDescent="0.25">
      <c r="E81" s="156"/>
      <c r="H81" s="156"/>
    </row>
    <row r="82" spans="5:13" ht="15.75" x14ac:dyDescent="0.25">
      <c r="E82" s="156"/>
      <c r="H82" s="156"/>
    </row>
    <row r="83" spans="5:13" ht="15.75" x14ac:dyDescent="0.25">
      <c r="E83" s="156"/>
      <c r="H83" s="156"/>
    </row>
    <row r="84" spans="5:13" ht="15" x14ac:dyDescent="0.25">
      <c r="E84" s="155"/>
      <c r="H84" s="155"/>
    </row>
    <row r="85" spans="5:13" ht="15.75" x14ac:dyDescent="0.25">
      <c r="E85" s="156"/>
      <c r="H85" s="156"/>
    </row>
    <row r="86" spans="5:13" ht="15.75" x14ac:dyDescent="0.25">
      <c r="E86" s="156"/>
      <c r="H86" s="156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5" x14ac:dyDescent="0.25">
      <c r="E89" s="155"/>
      <c r="H89" s="155"/>
    </row>
    <row r="90" spans="5:13" ht="15.75" x14ac:dyDescent="0.25">
      <c r="E90" s="156"/>
      <c r="H90" s="156"/>
    </row>
    <row r="91" spans="5:13" ht="15" x14ac:dyDescent="0.25">
      <c r="E91" s="155"/>
      <c r="H91" s="155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" x14ac:dyDescent="0.25">
      <c r="E94" s="155"/>
      <c r="H94" s="155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5" x14ac:dyDescent="0.25">
      <c r="E97" s="155"/>
      <c r="H97" s="155"/>
    </row>
    <row r="98" spans="5:14" ht="15.75" x14ac:dyDescent="0.25">
      <c r="E98" s="156"/>
      <c r="H98" s="156"/>
    </row>
    <row r="99" spans="5:14" ht="15.75" x14ac:dyDescent="0.25">
      <c r="E99" s="156"/>
      <c r="H99" s="156"/>
    </row>
    <row r="101" spans="5:14" ht="15" x14ac:dyDescent="0.25">
      <c r="N101" s="129"/>
    </row>
    <row r="126" spans="4:4" x14ac:dyDescent="0.2">
      <c r="D126" s="11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E52" workbookViewId="0">
      <selection activeCell="C62" sqref="C62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35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36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91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84"/>
  </cols>
  <sheetData>
    <row r="1" spans="1:16" ht="12.75" customHeight="1" x14ac:dyDescent="0.2">
      <c r="A1" s="80"/>
      <c r="B1" s="81"/>
      <c r="C1" s="81"/>
      <c r="D1" s="82"/>
      <c r="E1" s="81"/>
      <c r="F1" s="81"/>
      <c r="G1" s="81"/>
      <c r="H1" s="81"/>
      <c r="I1" s="82"/>
      <c r="J1" s="81"/>
      <c r="K1" s="81"/>
      <c r="L1" s="81"/>
      <c r="M1" s="81"/>
      <c r="N1" s="81"/>
      <c r="O1" s="81"/>
      <c r="P1" s="83"/>
    </row>
    <row r="2" spans="1:16" ht="12.75" customHeight="1" x14ac:dyDescent="0.2">
      <c r="A2" s="85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</row>
    <row r="3" spans="1:16" ht="12.7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12.75" customHeight="1" x14ac:dyDescent="0.25">
      <c r="A4" s="88" t="s">
        <v>150</v>
      </c>
      <c r="B4" s="89"/>
      <c r="C4" s="89"/>
      <c r="D4" s="89"/>
      <c r="E4" s="89"/>
      <c r="F4" s="89"/>
      <c r="G4" s="89"/>
      <c r="H4" s="89"/>
      <c r="I4" s="89"/>
      <c r="J4" s="90"/>
      <c r="K4" s="91"/>
      <c r="L4" s="91"/>
      <c r="M4" s="91"/>
      <c r="N4" s="91"/>
      <c r="O4" s="91"/>
      <c r="P4" s="92"/>
    </row>
    <row r="5" spans="1:16" ht="12.75" customHeight="1" x14ac:dyDescent="0.2">
      <c r="A5" s="93"/>
      <c r="B5" s="94"/>
      <c r="C5" s="94"/>
      <c r="D5" s="95"/>
      <c r="E5" s="94"/>
      <c r="F5" s="94"/>
      <c r="G5" s="94"/>
      <c r="H5" s="94"/>
      <c r="I5" s="95"/>
      <c r="J5" s="94"/>
      <c r="K5" s="94"/>
      <c r="L5" s="94"/>
      <c r="M5" s="94"/>
      <c r="N5" s="94"/>
      <c r="O5" s="94"/>
      <c r="P5" s="87"/>
    </row>
    <row r="6" spans="1:16" ht="12.75" customHeight="1" x14ac:dyDescent="0.2">
      <c r="A6" s="93" t="s">
        <v>2</v>
      </c>
      <c r="B6" s="94"/>
      <c r="C6" s="94"/>
      <c r="D6" s="95"/>
      <c r="E6" s="94"/>
      <c r="F6" s="94"/>
      <c r="G6" s="94"/>
      <c r="H6" s="94"/>
      <c r="I6" s="95"/>
      <c r="J6" s="94"/>
      <c r="K6" s="94"/>
      <c r="L6" s="94"/>
      <c r="M6" s="94"/>
      <c r="N6" s="94"/>
      <c r="O6" s="94"/>
      <c r="P6" s="87"/>
    </row>
    <row r="7" spans="1:16" ht="12.75" customHeight="1" x14ac:dyDescent="0.2">
      <c r="A7" s="93" t="s">
        <v>3</v>
      </c>
      <c r="B7" s="94"/>
      <c r="C7" s="94"/>
      <c r="D7" s="95"/>
      <c r="E7" s="94"/>
      <c r="F7" s="94"/>
      <c r="G7" s="94"/>
      <c r="H7" s="94"/>
      <c r="I7" s="95"/>
      <c r="J7" s="94"/>
      <c r="K7" s="94"/>
      <c r="L7" s="94"/>
      <c r="M7" s="94"/>
      <c r="N7" s="94"/>
      <c r="O7" s="94"/>
      <c r="P7" s="87"/>
    </row>
    <row r="8" spans="1:16" ht="12.75" customHeight="1" x14ac:dyDescent="0.2">
      <c r="A8" s="93" t="s">
        <v>4</v>
      </c>
      <c r="B8" s="94"/>
      <c r="C8" s="94"/>
      <c r="D8" s="95"/>
      <c r="E8" s="94"/>
      <c r="F8" s="94"/>
      <c r="G8" s="94"/>
      <c r="H8" s="94"/>
      <c r="I8" s="95"/>
      <c r="J8" s="94"/>
      <c r="K8" s="94"/>
      <c r="L8" s="94"/>
      <c r="M8" s="94"/>
      <c r="N8" s="94"/>
      <c r="O8" s="94"/>
      <c r="P8" s="87"/>
    </row>
    <row r="9" spans="1:16" ht="12.75" customHeight="1" x14ac:dyDescent="0.2">
      <c r="A9" s="93" t="s">
        <v>5</v>
      </c>
      <c r="B9" s="94"/>
      <c r="C9" s="94"/>
      <c r="D9" s="95"/>
      <c r="E9" s="94"/>
      <c r="F9" s="94"/>
      <c r="G9" s="94"/>
      <c r="H9" s="94"/>
      <c r="I9" s="95"/>
      <c r="J9" s="94"/>
      <c r="K9" s="94"/>
      <c r="L9" s="94"/>
      <c r="M9" s="94"/>
      <c r="N9" s="94"/>
      <c r="O9" s="94"/>
      <c r="P9" s="87"/>
    </row>
    <row r="10" spans="1:16" ht="12.75" customHeight="1" x14ac:dyDescent="0.25">
      <c r="A10" s="96" t="s">
        <v>6</v>
      </c>
      <c r="B10" s="91"/>
      <c r="C10" s="91"/>
      <c r="D10" s="97"/>
      <c r="E10" s="91"/>
      <c r="F10" s="91"/>
      <c r="G10" s="91"/>
      <c r="H10" s="91"/>
      <c r="I10" s="97"/>
      <c r="J10" s="91"/>
      <c r="K10" s="91"/>
      <c r="L10" s="91"/>
      <c r="M10" s="91"/>
      <c r="N10" s="91"/>
      <c r="O10" s="91"/>
      <c r="P10" s="92"/>
    </row>
    <row r="11" spans="1:16" ht="12.75" customHeight="1" x14ac:dyDescent="0.25">
      <c r="A11" s="96"/>
      <c r="B11" s="91"/>
      <c r="C11" s="91"/>
      <c r="D11" s="97"/>
      <c r="E11" s="91"/>
      <c r="F11" s="91"/>
      <c r="G11" s="98"/>
      <c r="H11" s="91"/>
      <c r="I11" s="97"/>
      <c r="J11" s="91"/>
      <c r="K11" s="91"/>
      <c r="L11" s="91"/>
      <c r="M11" s="91"/>
      <c r="N11" s="91"/>
      <c r="O11" s="91"/>
      <c r="P11" s="92"/>
    </row>
    <row r="12" spans="1:16" ht="12.75" customHeight="1" x14ac:dyDescent="0.2">
      <c r="A12" s="93" t="s">
        <v>151</v>
      </c>
      <c r="B12" s="94"/>
      <c r="C12" s="94"/>
      <c r="D12" s="95"/>
      <c r="E12" s="94" t="s">
        <v>8</v>
      </c>
      <c r="F12" s="94"/>
      <c r="G12" s="94"/>
      <c r="H12" s="94"/>
      <c r="I12" s="95"/>
      <c r="J12" s="94"/>
      <c r="K12" s="94"/>
      <c r="L12" s="94"/>
      <c r="M12" s="94"/>
      <c r="N12" s="99" t="s">
        <v>152</v>
      </c>
      <c r="O12" s="94"/>
      <c r="P12" s="87"/>
    </row>
    <row r="13" spans="1:16" ht="12.75" customHeight="1" x14ac:dyDescent="0.2">
      <c r="A13" s="93"/>
      <c r="B13" s="94"/>
      <c r="C13" s="94"/>
      <c r="D13" s="95"/>
      <c r="E13" s="94"/>
      <c r="F13" s="94"/>
      <c r="G13" s="94"/>
      <c r="H13" s="94"/>
      <c r="I13" s="95"/>
      <c r="J13" s="94"/>
      <c r="K13" s="94"/>
      <c r="L13" s="94"/>
      <c r="M13" s="94"/>
      <c r="N13" s="94"/>
      <c r="O13" s="94"/>
      <c r="P13" s="87"/>
    </row>
    <row r="14" spans="1:16" ht="12.75" customHeight="1" x14ac:dyDescent="0.25">
      <c r="A14" s="96" t="s">
        <v>10</v>
      </c>
      <c r="B14" s="91"/>
      <c r="C14" s="91"/>
      <c r="D14" s="97"/>
      <c r="E14" s="91"/>
      <c r="F14" s="91"/>
      <c r="G14" s="91"/>
      <c r="H14" s="91"/>
      <c r="I14" s="97"/>
      <c r="J14" s="91"/>
      <c r="K14" s="91"/>
      <c r="L14" s="91"/>
      <c r="M14" s="91"/>
      <c r="N14" s="171"/>
      <c r="O14" s="172"/>
      <c r="P14" s="92"/>
    </row>
    <row r="15" spans="1:16" ht="12.75" customHeight="1" x14ac:dyDescent="0.25">
      <c r="A15" s="116"/>
      <c r="B15" s="91"/>
      <c r="C15" s="91"/>
      <c r="D15" s="97"/>
      <c r="E15" s="91"/>
      <c r="F15" s="91"/>
      <c r="G15" s="91"/>
      <c r="H15" s="91"/>
      <c r="I15" s="97"/>
      <c r="J15" s="91"/>
      <c r="K15" s="91"/>
      <c r="L15" s="91"/>
      <c r="M15" s="91"/>
      <c r="N15" s="173" t="s">
        <v>11</v>
      </c>
      <c r="O15" s="174" t="s">
        <v>12</v>
      </c>
      <c r="P15" s="92"/>
    </row>
    <row r="16" spans="1:16" ht="12.75" customHeight="1" x14ac:dyDescent="0.2">
      <c r="A16" s="102" t="s">
        <v>13</v>
      </c>
      <c r="B16" s="94"/>
      <c r="C16" s="94"/>
      <c r="D16" s="95"/>
      <c r="E16" s="94"/>
      <c r="F16" s="94"/>
      <c r="G16" s="94"/>
      <c r="H16" s="94"/>
      <c r="I16" s="95"/>
      <c r="J16" s="94"/>
      <c r="K16" s="94"/>
      <c r="L16" s="94"/>
      <c r="M16" s="94"/>
      <c r="N16" s="105"/>
      <c r="O16" s="87"/>
      <c r="P16" s="87"/>
    </row>
    <row r="17" spans="1:47" ht="12.75" customHeight="1" x14ac:dyDescent="0.2">
      <c r="A17" s="102" t="s">
        <v>14</v>
      </c>
      <c r="B17" s="94"/>
      <c r="C17" s="94"/>
      <c r="D17" s="95"/>
      <c r="E17" s="94"/>
      <c r="F17" s="94"/>
      <c r="G17" s="94"/>
      <c r="H17" s="94"/>
      <c r="I17" s="95"/>
      <c r="J17" s="94"/>
      <c r="K17" s="94"/>
      <c r="L17" s="94"/>
      <c r="M17" s="94"/>
      <c r="N17" s="106" t="s">
        <v>15</v>
      </c>
      <c r="O17" s="107" t="s">
        <v>16</v>
      </c>
      <c r="P17" s="87"/>
    </row>
    <row r="18" spans="1:47" ht="12.75" customHeight="1" x14ac:dyDescent="0.25">
      <c r="A18" s="116"/>
      <c r="B18" s="91"/>
      <c r="C18" s="91"/>
      <c r="D18" s="97"/>
      <c r="E18" s="91"/>
      <c r="F18" s="91"/>
      <c r="G18" s="91"/>
      <c r="H18" s="91"/>
      <c r="I18" s="97"/>
      <c r="J18" s="91"/>
      <c r="K18" s="91"/>
      <c r="L18" s="91"/>
      <c r="M18" s="91"/>
      <c r="N18" s="166"/>
      <c r="O18" s="167"/>
      <c r="P18" s="92" t="s">
        <v>8</v>
      </c>
    </row>
    <row r="19" spans="1:47" ht="12.75" customHeight="1" x14ac:dyDescent="0.2">
      <c r="A19" s="102"/>
      <c r="B19" s="94"/>
      <c r="C19" s="94"/>
      <c r="D19" s="95"/>
      <c r="E19" s="94"/>
      <c r="F19" s="94"/>
      <c r="G19" s="94"/>
      <c r="H19" s="94"/>
      <c r="I19" s="95"/>
      <c r="J19" s="94"/>
      <c r="K19" s="108"/>
      <c r="L19" s="94" t="s">
        <v>17</v>
      </c>
      <c r="M19" s="94"/>
      <c r="N19" s="109"/>
      <c r="O19" s="110"/>
      <c r="P19" s="87"/>
      <c r="AU19" s="111"/>
    </row>
    <row r="20" spans="1:47" ht="12.75" customHeight="1" x14ac:dyDescent="0.25">
      <c r="A20" s="116"/>
      <c r="B20" s="91"/>
      <c r="C20" s="91"/>
      <c r="D20" s="97"/>
      <c r="E20" s="91"/>
      <c r="F20" s="91"/>
      <c r="G20" s="91"/>
      <c r="H20" s="91"/>
      <c r="I20" s="97"/>
      <c r="J20" s="91"/>
      <c r="K20" s="91"/>
      <c r="L20" s="91"/>
      <c r="M20" s="91"/>
      <c r="N20" s="161"/>
      <c r="O20" s="162"/>
      <c r="P20" s="92"/>
    </row>
    <row r="21" spans="1:47" ht="12.75" customHeight="1" x14ac:dyDescent="0.25">
      <c r="A21" s="96"/>
      <c r="B21" s="91"/>
      <c r="C21" s="163"/>
      <c r="D21" s="163"/>
      <c r="E21" s="91"/>
      <c r="F21" s="91"/>
      <c r="G21" s="91"/>
      <c r="H21" s="91" t="s">
        <v>8</v>
      </c>
      <c r="I21" s="97"/>
      <c r="J21" s="91"/>
      <c r="K21" s="91"/>
      <c r="L21" s="91"/>
      <c r="M21" s="91"/>
      <c r="N21" s="164"/>
      <c r="O21" s="154"/>
      <c r="P21" s="92"/>
    </row>
    <row r="22" spans="1:47" ht="12.75" customHeight="1" x14ac:dyDescent="0.25">
      <c r="A22" s="116"/>
      <c r="B22" s="91"/>
      <c r="C22" s="91"/>
      <c r="D22" s="97"/>
      <c r="E22" s="91"/>
      <c r="F22" s="91"/>
      <c r="G22" s="91"/>
      <c r="H22" s="91"/>
      <c r="I22" s="97"/>
      <c r="J22" s="91"/>
      <c r="K22" s="91"/>
      <c r="L22" s="91"/>
      <c r="M22" s="91"/>
      <c r="N22" s="91"/>
      <c r="O22" s="91"/>
      <c r="P22" s="92"/>
    </row>
    <row r="23" spans="1:47" ht="12.75" customHeight="1" x14ac:dyDescent="0.2">
      <c r="A23" s="93" t="s">
        <v>18</v>
      </c>
      <c r="B23" s="94"/>
      <c r="C23" s="94"/>
      <c r="D23" s="95"/>
      <c r="E23" s="117" t="s">
        <v>19</v>
      </c>
      <c r="F23" s="117"/>
      <c r="G23" s="117"/>
      <c r="H23" s="117"/>
      <c r="I23" s="117"/>
      <c r="J23" s="117"/>
      <c r="K23" s="117"/>
      <c r="L23" s="117"/>
      <c r="M23" s="94"/>
      <c r="N23" s="94"/>
      <c r="O23" s="94"/>
      <c r="P23" s="87"/>
    </row>
    <row r="24" spans="1:47" ht="15" x14ac:dyDescent="0.25">
      <c r="A24" s="116"/>
      <c r="B24" s="91"/>
      <c r="C24" s="91"/>
      <c r="D24" s="97"/>
      <c r="E24" s="97" t="s">
        <v>20</v>
      </c>
      <c r="F24" s="97"/>
      <c r="G24" s="97"/>
      <c r="H24" s="97"/>
      <c r="I24" s="97"/>
      <c r="J24" s="97"/>
      <c r="K24" s="97"/>
      <c r="L24" s="97"/>
      <c r="M24" s="91"/>
      <c r="N24" s="91"/>
      <c r="O24" s="91"/>
      <c r="P24" s="92"/>
    </row>
    <row r="25" spans="1:47" ht="12.75" customHeight="1" x14ac:dyDescent="0.25">
      <c r="A25" s="168"/>
      <c r="B25" s="169" t="s">
        <v>21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91"/>
      <c r="P25" s="92"/>
    </row>
    <row r="26" spans="1:47" ht="12.75" customHeight="1" x14ac:dyDescent="0.2">
      <c r="A26" s="122" t="s">
        <v>22</v>
      </c>
      <c r="B26" s="123" t="s">
        <v>23</v>
      </c>
      <c r="C26" s="123"/>
      <c r="D26" s="122" t="s">
        <v>24</v>
      </c>
      <c r="E26" s="122" t="s">
        <v>25</v>
      </c>
      <c r="F26" s="122" t="s">
        <v>22</v>
      </c>
      <c r="G26" s="123" t="s">
        <v>23</v>
      </c>
      <c r="H26" s="123"/>
      <c r="I26" s="122" t="s">
        <v>24</v>
      </c>
      <c r="J26" s="122" t="s">
        <v>25</v>
      </c>
      <c r="K26" s="122" t="s">
        <v>22</v>
      </c>
      <c r="L26" s="123" t="s">
        <v>23</v>
      </c>
      <c r="M26" s="123"/>
      <c r="N26" s="124" t="s">
        <v>24</v>
      </c>
      <c r="O26" s="122" t="s">
        <v>25</v>
      </c>
      <c r="P26" s="87"/>
    </row>
    <row r="27" spans="1:47" ht="12.75" customHeight="1" x14ac:dyDescent="0.2">
      <c r="A27" s="122"/>
      <c r="B27" s="123" t="s">
        <v>26</v>
      </c>
      <c r="C27" s="123" t="s">
        <v>2</v>
      </c>
      <c r="D27" s="122"/>
      <c r="E27" s="122"/>
      <c r="F27" s="122"/>
      <c r="G27" s="123" t="s">
        <v>26</v>
      </c>
      <c r="H27" s="123" t="s">
        <v>2</v>
      </c>
      <c r="I27" s="122"/>
      <c r="J27" s="122"/>
      <c r="K27" s="122"/>
      <c r="L27" s="123" t="s">
        <v>26</v>
      </c>
      <c r="M27" s="123" t="s">
        <v>2</v>
      </c>
      <c r="N27" s="125"/>
      <c r="O27" s="122"/>
      <c r="P27" s="87"/>
    </row>
    <row r="28" spans="1:47" ht="12.75" customHeight="1" x14ac:dyDescent="0.25">
      <c r="A28" s="126">
        <v>1</v>
      </c>
      <c r="B28" s="127">
        <v>0</v>
      </c>
      <c r="C28" s="128">
        <v>0.15</v>
      </c>
      <c r="D28" s="129">
        <v>16000</v>
      </c>
      <c r="E28" s="130">
        <f t="shared" ref="E28:E59" si="0">D28*(100-2.38)/100</f>
        <v>15619.2</v>
      </c>
      <c r="F28" s="131">
        <v>33</v>
      </c>
      <c r="G28" s="132">
        <v>8</v>
      </c>
      <c r="H28" s="132">
        <v>8.15</v>
      </c>
      <c r="I28" s="129">
        <v>16000</v>
      </c>
      <c r="J28" s="130">
        <f t="shared" ref="J28:J59" si="1">I28*(100-2.38)/100</f>
        <v>15619.2</v>
      </c>
      <c r="K28" s="131">
        <v>65</v>
      </c>
      <c r="L28" s="132">
        <v>16</v>
      </c>
      <c r="M28" s="132">
        <v>16.149999999999999</v>
      </c>
      <c r="N28" s="129">
        <v>16000</v>
      </c>
      <c r="O28" s="130">
        <f t="shared" ref="O28:O59" si="2">N28*(100-2.38)/100</f>
        <v>15619.2</v>
      </c>
      <c r="P28" s="92"/>
    </row>
    <row r="29" spans="1:47" ht="12.75" customHeight="1" x14ac:dyDescent="0.25">
      <c r="A29" s="126">
        <v>2</v>
      </c>
      <c r="B29" s="126">
        <v>0.15</v>
      </c>
      <c r="C29" s="138">
        <v>0.3</v>
      </c>
      <c r="D29" s="129">
        <v>16000</v>
      </c>
      <c r="E29" s="130">
        <f t="shared" si="0"/>
        <v>15619.2</v>
      </c>
      <c r="F29" s="131">
        <v>34</v>
      </c>
      <c r="G29" s="132">
        <v>8.15</v>
      </c>
      <c r="H29" s="132">
        <v>8.3000000000000007</v>
      </c>
      <c r="I29" s="129">
        <v>16000</v>
      </c>
      <c r="J29" s="130">
        <f t="shared" si="1"/>
        <v>15619.2</v>
      </c>
      <c r="K29" s="131">
        <v>66</v>
      </c>
      <c r="L29" s="132">
        <v>16.149999999999999</v>
      </c>
      <c r="M29" s="132">
        <v>16.3</v>
      </c>
      <c r="N29" s="129">
        <v>16000</v>
      </c>
      <c r="O29" s="130">
        <f t="shared" si="2"/>
        <v>15619.2</v>
      </c>
      <c r="P29" s="92"/>
    </row>
    <row r="30" spans="1:47" ht="12.75" customHeight="1" x14ac:dyDescent="0.25">
      <c r="A30" s="126">
        <v>3</v>
      </c>
      <c r="B30" s="138">
        <v>0.3</v>
      </c>
      <c r="C30" s="128">
        <v>0.45</v>
      </c>
      <c r="D30" s="129">
        <v>16000</v>
      </c>
      <c r="E30" s="130">
        <f t="shared" si="0"/>
        <v>15619.2</v>
      </c>
      <c r="F30" s="131">
        <v>35</v>
      </c>
      <c r="G30" s="132">
        <v>8.3000000000000007</v>
      </c>
      <c r="H30" s="132">
        <v>8.4499999999999993</v>
      </c>
      <c r="I30" s="129">
        <v>16000</v>
      </c>
      <c r="J30" s="130">
        <f t="shared" si="1"/>
        <v>15619.2</v>
      </c>
      <c r="K30" s="131">
        <v>67</v>
      </c>
      <c r="L30" s="132">
        <v>16.3</v>
      </c>
      <c r="M30" s="132">
        <v>16.45</v>
      </c>
      <c r="N30" s="129">
        <v>16000</v>
      </c>
      <c r="O30" s="130">
        <f t="shared" si="2"/>
        <v>15619.2</v>
      </c>
      <c r="P30" s="92"/>
      <c r="V30" s="139"/>
    </row>
    <row r="31" spans="1:47" ht="12.75" customHeight="1" x14ac:dyDescent="0.25">
      <c r="A31" s="126">
        <v>4</v>
      </c>
      <c r="B31" s="126">
        <v>0.45</v>
      </c>
      <c r="C31" s="132">
        <v>1</v>
      </c>
      <c r="D31" s="129">
        <v>16000</v>
      </c>
      <c r="E31" s="130">
        <f t="shared" si="0"/>
        <v>15619.2</v>
      </c>
      <c r="F31" s="131">
        <v>36</v>
      </c>
      <c r="G31" s="132">
        <v>8.4499999999999993</v>
      </c>
      <c r="H31" s="132">
        <v>9</v>
      </c>
      <c r="I31" s="129">
        <v>16000</v>
      </c>
      <c r="J31" s="130">
        <f t="shared" si="1"/>
        <v>15619.2</v>
      </c>
      <c r="K31" s="131">
        <v>68</v>
      </c>
      <c r="L31" s="132">
        <v>16.45</v>
      </c>
      <c r="M31" s="132">
        <v>17</v>
      </c>
      <c r="N31" s="129">
        <v>16000</v>
      </c>
      <c r="O31" s="130">
        <f t="shared" si="2"/>
        <v>15619.2</v>
      </c>
      <c r="P31" s="92"/>
    </row>
    <row r="32" spans="1:47" ht="12.75" customHeight="1" x14ac:dyDescent="0.2">
      <c r="A32" s="133">
        <v>5</v>
      </c>
      <c r="B32" s="137">
        <v>1</v>
      </c>
      <c r="C32" s="140">
        <v>1.1499999999999999</v>
      </c>
      <c r="D32" s="111">
        <v>16000</v>
      </c>
      <c r="E32" s="135">
        <f t="shared" si="0"/>
        <v>15619.2</v>
      </c>
      <c r="F32" s="136">
        <v>37</v>
      </c>
      <c r="G32" s="137">
        <v>9</v>
      </c>
      <c r="H32" s="137">
        <v>9.15</v>
      </c>
      <c r="I32" s="111">
        <v>16000</v>
      </c>
      <c r="J32" s="135">
        <f t="shared" si="1"/>
        <v>15619.2</v>
      </c>
      <c r="K32" s="136">
        <v>69</v>
      </c>
      <c r="L32" s="137">
        <v>17</v>
      </c>
      <c r="M32" s="137">
        <v>17.149999999999999</v>
      </c>
      <c r="N32" s="111">
        <v>16000</v>
      </c>
      <c r="O32" s="135">
        <f t="shared" si="2"/>
        <v>15619.2</v>
      </c>
      <c r="P32" s="87"/>
      <c r="AQ32" s="111"/>
    </row>
    <row r="33" spans="1:16" ht="12.75" customHeight="1" x14ac:dyDescent="0.2">
      <c r="A33" s="133">
        <v>6</v>
      </c>
      <c r="B33" s="140">
        <v>1.1499999999999999</v>
      </c>
      <c r="C33" s="137">
        <v>1.3</v>
      </c>
      <c r="D33" s="111">
        <v>16000</v>
      </c>
      <c r="E33" s="135">
        <f t="shared" si="0"/>
        <v>15619.2</v>
      </c>
      <c r="F33" s="136">
        <v>38</v>
      </c>
      <c r="G33" s="137">
        <v>9.15</v>
      </c>
      <c r="H33" s="137">
        <v>9.3000000000000007</v>
      </c>
      <c r="I33" s="111">
        <v>16000</v>
      </c>
      <c r="J33" s="135">
        <f t="shared" si="1"/>
        <v>15619.2</v>
      </c>
      <c r="K33" s="136">
        <v>70</v>
      </c>
      <c r="L33" s="137">
        <v>17.149999999999999</v>
      </c>
      <c r="M33" s="137">
        <v>17.3</v>
      </c>
      <c r="N33" s="111">
        <v>16000</v>
      </c>
      <c r="O33" s="135">
        <f t="shared" si="2"/>
        <v>15619.2</v>
      </c>
      <c r="P33" s="87"/>
    </row>
    <row r="34" spans="1:16" x14ac:dyDescent="0.2">
      <c r="A34" s="133">
        <v>7</v>
      </c>
      <c r="B34" s="134">
        <v>1.3</v>
      </c>
      <c r="C34" s="140">
        <v>1.45</v>
      </c>
      <c r="D34" s="111">
        <v>16000</v>
      </c>
      <c r="E34" s="135">
        <f t="shared" si="0"/>
        <v>15619.2</v>
      </c>
      <c r="F34" s="136">
        <v>39</v>
      </c>
      <c r="G34" s="137">
        <v>9.3000000000000007</v>
      </c>
      <c r="H34" s="137">
        <v>9.4499999999999993</v>
      </c>
      <c r="I34" s="111">
        <v>16000</v>
      </c>
      <c r="J34" s="135">
        <f t="shared" si="1"/>
        <v>15619.2</v>
      </c>
      <c r="K34" s="136">
        <v>71</v>
      </c>
      <c r="L34" s="137">
        <v>17.3</v>
      </c>
      <c r="M34" s="137">
        <v>17.45</v>
      </c>
      <c r="N34" s="111">
        <v>16000</v>
      </c>
      <c r="O34" s="135">
        <f t="shared" si="2"/>
        <v>15619.2</v>
      </c>
      <c r="P34" s="87"/>
    </row>
    <row r="35" spans="1:16" x14ac:dyDescent="0.2">
      <c r="A35" s="133">
        <v>8</v>
      </c>
      <c r="B35" s="133">
        <v>1.45</v>
      </c>
      <c r="C35" s="137">
        <v>2</v>
      </c>
      <c r="D35" s="111">
        <v>16000</v>
      </c>
      <c r="E35" s="135">
        <f t="shared" si="0"/>
        <v>15619.2</v>
      </c>
      <c r="F35" s="136">
        <v>40</v>
      </c>
      <c r="G35" s="137">
        <v>9.4499999999999993</v>
      </c>
      <c r="H35" s="137">
        <v>10</v>
      </c>
      <c r="I35" s="111">
        <v>16000</v>
      </c>
      <c r="J35" s="135">
        <f t="shared" si="1"/>
        <v>15619.2</v>
      </c>
      <c r="K35" s="136">
        <v>72</v>
      </c>
      <c r="L35" s="141">
        <v>17.45</v>
      </c>
      <c r="M35" s="137">
        <v>18</v>
      </c>
      <c r="N35" s="111">
        <v>16000</v>
      </c>
      <c r="O35" s="135">
        <f t="shared" si="2"/>
        <v>15619.2</v>
      </c>
      <c r="P35" s="87"/>
    </row>
    <row r="36" spans="1:16" x14ac:dyDescent="0.2">
      <c r="A36" s="133">
        <v>9</v>
      </c>
      <c r="B36" s="134">
        <v>2</v>
      </c>
      <c r="C36" s="140">
        <v>2.15</v>
      </c>
      <c r="D36" s="111">
        <v>16000</v>
      </c>
      <c r="E36" s="135">
        <f t="shared" si="0"/>
        <v>15619.2</v>
      </c>
      <c r="F36" s="136">
        <v>41</v>
      </c>
      <c r="G36" s="137">
        <v>10</v>
      </c>
      <c r="H36" s="141">
        <v>10.15</v>
      </c>
      <c r="I36" s="111">
        <v>16000</v>
      </c>
      <c r="J36" s="135">
        <f t="shared" si="1"/>
        <v>15619.2</v>
      </c>
      <c r="K36" s="136">
        <v>73</v>
      </c>
      <c r="L36" s="141">
        <v>18</v>
      </c>
      <c r="M36" s="137">
        <v>18.149999999999999</v>
      </c>
      <c r="N36" s="111">
        <v>16000</v>
      </c>
      <c r="O36" s="135">
        <f t="shared" si="2"/>
        <v>15619.2</v>
      </c>
      <c r="P36" s="87"/>
    </row>
    <row r="37" spans="1:16" ht="18" x14ac:dyDescent="0.25">
      <c r="A37" s="126">
        <v>10</v>
      </c>
      <c r="B37" s="126">
        <v>2.15</v>
      </c>
      <c r="C37" s="132">
        <v>2.2999999999999998</v>
      </c>
      <c r="D37" s="129">
        <v>16000</v>
      </c>
      <c r="E37" s="130">
        <f t="shared" si="0"/>
        <v>15619.2</v>
      </c>
      <c r="F37" s="131">
        <v>42</v>
      </c>
      <c r="G37" s="132">
        <v>10.15</v>
      </c>
      <c r="H37" s="132">
        <v>10.3</v>
      </c>
      <c r="I37" s="129">
        <v>16000</v>
      </c>
      <c r="J37" s="130">
        <f t="shared" si="1"/>
        <v>15619.2</v>
      </c>
      <c r="K37" s="131">
        <v>74</v>
      </c>
      <c r="L37" s="132">
        <v>18.149999999999999</v>
      </c>
      <c r="M37" s="132">
        <v>18.3</v>
      </c>
      <c r="N37" s="129">
        <v>16000</v>
      </c>
      <c r="O37" s="130">
        <f t="shared" si="2"/>
        <v>15619.2</v>
      </c>
      <c r="P37" s="92"/>
    </row>
    <row r="38" spans="1:16" x14ac:dyDescent="0.2">
      <c r="A38" s="133">
        <v>11</v>
      </c>
      <c r="B38" s="134">
        <v>2.2999999999999998</v>
      </c>
      <c r="C38" s="140">
        <v>2.4500000000000002</v>
      </c>
      <c r="D38" s="111">
        <v>16000</v>
      </c>
      <c r="E38" s="135">
        <f t="shared" si="0"/>
        <v>15619.2</v>
      </c>
      <c r="F38" s="136">
        <v>43</v>
      </c>
      <c r="G38" s="137">
        <v>10.3</v>
      </c>
      <c r="H38" s="141">
        <v>10.45</v>
      </c>
      <c r="I38" s="111">
        <v>16000</v>
      </c>
      <c r="J38" s="135">
        <f t="shared" si="1"/>
        <v>15619.2</v>
      </c>
      <c r="K38" s="136">
        <v>75</v>
      </c>
      <c r="L38" s="141">
        <v>18.3</v>
      </c>
      <c r="M38" s="137">
        <v>18.45</v>
      </c>
      <c r="N38" s="111">
        <v>16000</v>
      </c>
      <c r="O38" s="135">
        <f t="shared" si="2"/>
        <v>15619.2</v>
      </c>
      <c r="P38" s="87"/>
    </row>
    <row r="39" spans="1:16" x14ac:dyDescent="0.2">
      <c r="A39" s="133">
        <v>12</v>
      </c>
      <c r="B39" s="133">
        <v>2.4500000000000002</v>
      </c>
      <c r="C39" s="137">
        <v>3</v>
      </c>
      <c r="D39" s="111">
        <v>16000</v>
      </c>
      <c r="E39" s="135">
        <f t="shared" si="0"/>
        <v>15619.2</v>
      </c>
      <c r="F39" s="136">
        <v>44</v>
      </c>
      <c r="G39" s="137">
        <v>10.45</v>
      </c>
      <c r="H39" s="141">
        <v>11</v>
      </c>
      <c r="I39" s="111">
        <v>16000</v>
      </c>
      <c r="J39" s="135">
        <f t="shared" si="1"/>
        <v>15619.2</v>
      </c>
      <c r="K39" s="136">
        <v>76</v>
      </c>
      <c r="L39" s="141">
        <v>18.45</v>
      </c>
      <c r="M39" s="137">
        <v>19</v>
      </c>
      <c r="N39" s="111">
        <v>16000</v>
      </c>
      <c r="O39" s="135">
        <f t="shared" si="2"/>
        <v>15619.2</v>
      </c>
      <c r="P39" s="87"/>
    </row>
    <row r="40" spans="1:16" x14ac:dyDescent="0.2">
      <c r="A40" s="133">
        <v>13</v>
      </c>
      <c r="B40" s="134">
        <v>3</v>
      </c>
      <c r="C40" s="142">
        <v>3.15</v>
      </c>
      <c r="D40" s="111">
        <v>16000</v>
      </c>
      <c r="E40" s="135">
        <f t="shared" si="0"/>
        <v>15619.2</v>
      </c>
      <c r="F40" s="136">
        <v>45</v>
      </c>
      <c r="G40" s="137">
        <v>11</v>
      </c>
      <c r="H40" s="141">
        <v>11.15</v>
      </c>
      <c r="I40" s="111">
        <v>16000</v>
      </c>
      <c r="J40" s="135">
        <f t="shared" si="1"/>
        <v>15619.2</v>
      </c>
      <c r="K40" s="136">
        <v>77</v>
      </c>
      <c r="L40" s="141">
        <v>19</v>
      </c>
      <c r="M40" s="137">
        <v>19.149999999999999</v>
      </c>
      <c r="N40" s="111">
        <v>16000</v>
      </c>
      <c r="O40" s="135">
        <f t="shared" si="2"/>
        <v>15619.2</v>
      </c>
      <c r="P40" s="87"/>
    </row>
    <row r="41" spans="1:16" x14ac:dyDescent="0.2">
      <c r="A41" s="133">
        <v>14</v>
      </c>
      <c r="B41" s="133">
        <v>3.15</v>
      </c>
      <c r="C41" s="141">
        <v>3.3</v>
      </c>
      <c r="D41" s="111">
        <v>16000</v>
      </c>
      <c r="E41" s="135">
        <f t="shared" si="0"/>
        <v>15619.2</v>
      </c>
      <c r="F41" s="136">
        <v>46</v>
      </c>
      <c r="G41" s="137">
        <v>11.15</v>
      </c>
      <c r="H41" s="141">
        <v>11.3</v>
      </c>
      <c r="I41" s="111">
        <v>16000</v>
      </c>
      <c r="J41" s="135">
        <f t="shared" si="1"/>
        <v>15619.2</v>
      </c>
      <c r="K41" s="136">
        <v>78</v>
      </c>
      <c r="L41" s="141">
        <v>19.149999999999999</v>
      </c>
      <c r="M41" s="137">
        <v>19.3</v>
      </c>
      <c r="N41" s="111">
        <v>16000</v>
      </c>
      <c r="O41" s="135">
        <f t="shared" si="2"/>
        <v>15619.2</v>
      </c>
      <c r="P41" s="87"/>
    </row>
    <row r="42" spans="1:16" x14ac:dyDescent="0.2">
      <c r="A42" s="133">
        <v>15</v>
      </c>
      <c r="B42" s="134">
        <v>3.3</v>
      </c>
      <c r="C42" s="142">
        <v>3.45</v>
      </c>
      <c r="D42" s="111">
        <v>16000</v>
      </c>
      <c r="E42" s="135">
        <f t="shared" si="0"/>
        <v>15619.2</v>
      </c>
      <c r="F42" s="136">
        <v>47</v>
      </c>
      <c r="G42" s="137">
        <v>11.3</v>
      </c>
      <c r="H42" s="141">
        <v>11.45</v>
      </c>
      <c r="I42" s="111">
        <v>16000</v>
      </c>
      <c r="J42" s="135">
        <f t="shared" si="1"/>
        <v>15619.2</v>
      </c>
      <c r="K42" s="136">
        <v>79</v>
      </c>
      <c r="L42" s="141">
        <v>19.3</v>
      </c>
      <c r="M42" s="137">
        <v>19.45</v>
      </c>
      <c r="N42" s="111">
        <v>16000</v>
      </c>
      <c r="O42" s="135">
        <f t="shared" si="2"/>
        <v>15619.2</v>
      </c>
      <c r="P42" s="87"/>
    </row>
    <row r="43" spans="1:16" ht="18" x14ac:dyDescent="0.25">
      <c r="A43" s="126">
        <v>16</v>
      </c>
      <c r="B43" s="126">
        <v>3.45</v>
      </c>
      <c r="C43" s="132">
        <v>4</v>
      </c>
      <c r="D43" s="129">
        <v>16000</v>
      </c>
      <c r="E43" s="130">
        <f t="shared" si="0"/>
        <v>15619.2</v>
      </c>
      <c r="F43" s="131">
        <v>48</v>
      </c>
      <c r="G43" s="132">
        <v>11.45</v>
      </c>
      <c r="H43" s="132">
        <v>12</v>
      </c>
      <c r="I43" s="129">
        <v>16000</v>
      </c>
      <c r="J43" s="130">
        <f t="shared" si="1"/>
        <v>15619.2</v>
      </c>
      <c r="K43" s="131">
        <v>80</v>
      </c>
      <c r="L43" s="132">
        <v>19.45</v>
      </c>
      <c r="M43" s="132">
        <v>20</v>
      </c>
      <c r="N43" s="129">
        <v>16000</v>
      </c>
      <c r="O43" s="130">
        <f t="shared" si="2"/>
        <v>15619.2</v>
      </c>
      <c r="P43" s="92"/>
    </row>
    <row r="44" spans="1:16" ht="18" x14ac:dyDescent="0.25">
      <c r="A44" s="126">
        <v>17</v>
      </c>
      <c r="B44" s="138">
        <v>4</v>
      </c>
      <c r="C44" s="128">
        <v>4.1500000000000004</v>
      </c>
      <c r="D44" s="129">
        <v>16000</v>
      </c>
      <c r="E44" s="130">
        <f t="shared" si="0"/>
        <v>15619.2</v>
      </c>
      <c r="F44" s="131">
        <v>49</v>
      </c>
      <c r="G44" s="132">
        <v>12</v>
      </c>
      <c r="H44" s="132">
        <v>12.15</v>
      </c>
      <c r="I44" s="129">
        <v>16000</v>
      </c>
      <c r="J44" s="130">
        <f t="shared" si="1"/>
        <v>15619.2</v>
      </c>
      <c r="K44" s="131">
        <v>81</v>
      </c>
      <c r="L44" s="132">
        <v>20</v>
      </c>
      <c r="M44" s="132">
        <v>20.149999999999999</v>
      </c>
      <c r="N44" s="129">
        <v>16000</v>
      </c>
      <c r="O44" s="130">
        <f t="shared" si="2"/>
        <v>15619.2</v>
      </c>
      <c r="P44" s="92"/>
    </row>
    <row r="45" spans="1:16" ht="18" x14ac:dyDescent="0.25">
      <c r="A45" s="126">
        <v>18</v>
      </c>
      <c r="B45" s="126">
        <v>4.1500000000000004</v>
      </c>
      <c r="C45" s="132">
        <v>4.3</v>
      </c>
      <c r="D45" s="129">
        <v>16000</v>
      </c>
      <c r="E45" s="130">
        <f t="shared" si="0"/>
        <v>15619.2</v>
      </c>
      <c r="F45" s="131">
        <v>50</v>
      </c>
      <c r="G45" s="132">
        <v>12.15</v>
      </c>
      <c r="H45" s="132">
        <v>12.3</v>
      </c>
      <c r="I45" s="129">
        <v>16000</v>
      </c>
      <c r="J45" s="130">
        <f t="shared" si="1"/>
        <v>15619.2</v>
      </c>
      <c r="K45" s="131">
        <v>82</v>
      </c>
      <c r="L45" s="132">
        <v>20.149999999999999</v>
      </c>
      <c r="M45" s="132">
        <v>20.3</v>
      </c>
      <c r="N45" s="129">
        <v>16000</v>
      </c>
      <c r="O45" s="130">
        <f t="shared" si="2"/>
        <v>15619.2</v>
      </c>
      <c r="P45" s="92"/>
    </row>
    <row r="46" spans="1:16" x14ac:dyDescent="0.2">
      <c r="A46" s="133">
        <v>19</v>
      </c>
      <c r="B46" s="134">
        <v>4.3</v>
      </c>
      <c r="C46" s="142">
        <v>4.45</v>
      </c>
      <c r="D46" s="111">
        <v>16000</v>
      </c>
      <c r="E46" s="135">
        <f t="shared" si="0"/>
        <v>15619.2</v>
      </c>
      <c r="F46" s="136">
        <v>51</v>
      </c>
      <c r="G46" s="137">
        <v>12.3</v>
      </c>
      <c r="H46" s="141">
        <v>12.45</v>
      </c>
      <c r="I46" s="111">
        <v>16000</v>
      </c>
      <c r="J46" s="135">
        <f t="shared" si="1"/>
        <v>15619.2</v>
      </c>
      <c r="K46" s="136">
        <v>83</v>
      </c>
      <c r="L46" s="141">
        <v>20.3</v>
      </c>
      <c r="M46" s="137">
        <v>20.45</v>
      </c>
      <c r="N46" s="111">
        <v>16000</v>
      </c>
      <c r="O46" s="135">
        <f t="shared" si="2"/>
        <v>15619.2</v>
      </c>
      <c r="P46" s="87"/>
    </row>
    <row r="47" spans="1:16" x14ac:dyDescent="0.2">
      <c r="A47" s="133">
        <v>20</v>
      </c>
      <c r="B47" s="133">
        <v>4.45</v>
      </c>
      <c r="C47" s="141">
        <v>5</v>
      </c>
      <c r="D47" s="111">
        <v>16000</v>
      </c>
      <c r="E47" s="135">
        <f t="shared" si="0"/>
        <v>15619.2</v>
      </c>
      <c r="F47" s="136">
        <v>52</v>
      </c>
      <c r="G47" s="137">
        <v>12.45</v>
      </c>
      <c r="H47" s="141">
        <v>13</v>
      </c>
      <c r="I47" s="111">
        <v>16000</v>
      </c>
      <c r="J47" s="135">
        <f t="shared" si="1"/>
        <v>15619.2</v>
      </c>
      <c r="K47" s="136">
        <v>84</v>
      </c>
      <c r="L47" s="141">
        <v>20.45</v>
      </c>
      <c r="M47" s="137">
        <v>21</v>
      </c>
      <c r="N47" s="111">
        <v>16000</v>
      </c>
      <c r="O47" s="135">
        <f t="shared" si="2"/>
        <v>15619.2</v>
      </c>
      <c r="P47" s="87"/>
    </row>
    <row r="48" spans="1:16" ht="18" x14ac:dyDescent="0.25">
      <c r="A48" s="126">
        <v>21</v>
      </c>
      <c r="B48" s="132">
        <v>5</v>
      </c>
      <c r="C48" s="128">
        <v>5.15</v>
      </c>
      <c r="D48" s="129">
        <v>16000</v>
      </c>
      <c r="E48" s="130">
        <f t="shared" si="0"/>
        <v>15619.2</v>
      </c>
      <c r="F48" s="131">
        <v>53</v>
      </c>
      <c r="G48" s="132">
        <v>13</v>
      </c>
      <c r="H48" s="132">
        <v>13.15</v>
      </c>
      <c r="I48" s="129">
        <v>16000</v>
      </c>
      <c r="J48" s="130">
        <f t="shared" si="1"/>
        <v>15619.2</v>
      </c>
      <c r="K48" s="131">
        <v>85</v>
      </c>
      <c r="L48" s="132">
        <v>21</v>
      </c>
      <c r="M48" s="132">
        <v>21.15</v>
      </c>
      <c r="N48" s="129">
        <v>16000</v>
      </c>
      <c r="O48" s="130">
        <f t="shared" si="2"/>
        <v>15619.2</v>
      </c>
      <c r="P48" s="92"/>
    </row>
    <row r="49" spans="1:16" ht="18" x14ac:dyDescent="0.25">
      <c r="A49" s="126">
        <v>22</v>
      </c>
      <c r="B49" s="128">
        <v>5.15</v>
      </c>
      <c r="C49" s="132">
        <v>5.3</v>
      </c>
      <c r="D49" s="129">
        <v>16000</v>
      </c>
      <c r="E49" s="130">
        <f t="shared" si="0"/>
        <v>15619.2</v>
      </c>
      <c r="F49" s="131">
        <v>54</v>
      </c>
      <c r="G49" s="132">
        <v>13.15</v>
      </c>
      <c r="H49" s="132">
        <v>13.3</v>
      </c>
      <c r="I49" s="129">
        <v>16000</v>
      </c>
      <c r="J49" s="130">
        <f t="shared" si="1"/>
        <v>15619.2</v>
      </c>
      <c r="K49" s="131">
        <v>86</v>
      </c>
      <c r="L49" s="132">
        <v>21.15</v>
      </c>
      <c r="M49" s="132">
        <v>21.3</v>
      </c>
      <c r="N49" s="129">
        <v>16000</v>
      </c>
      <c r="O49" s="130">
        <f t="shared" si="2"/>
        <v>15619.2</v>
      </c>
      <c r="P49" s="92"/>
    </row>
    <row r="50" spans="1:16" x14ac:dyDescent="0.2">
      <c r="A50" s="133">
        <v>23</v>
      </c>
      <c r="B50" s="137">
        <v>5.3</v>
      </c>
      <c r="C50" s="142">
        <v>5.45</v>
      </c>
      <c r="D50" s="111">
        <v>16000</v>
      </c>
      <c r="E50" s="135">
        <f t="shared" si="0"/>
        <v>15619.2</v>
      </c>
      <c r="F50" s="136">
        <v>55</v>
      </c>
      <c r="G50" s="137">
        <v>13.3</v>
      </c>
      <c r="H50" s="141">
        <v>13.45</v>
      </c>
      <c r="I50" s="111">
        <v>16000</v>
      </c>
      <c r="J50" s="135">
        <f t="shared" si="1"/>
        <v>15619.2</v>
      </c>
      <c r="K50" s="136">
        <v>87</v>
      </c>
      <c r="L50" s="141">
        <v>21.3</v>
      </c>
      <c r="M50" s="137">
        <v>21.45</v>
      </c>
      <c r="N50" s="111">
        <v>16000</v>
      </c>
      <c r="O50" s="135">
        <f t="shared" si="2"/>
        <v>15619.2</v>
      </c>
      <c r="P50" s="87"/>
    </row>
    <row r="51" spans="1:16" ht="18" x14ac:dyDescent="0.25">
      <c r="A51" s="126">
        <v>24</v>
      </c>
      <c r="B51" s="128">
        <v>5.45</v>
      </c>
      <c r="C51" s="132">
        <v>6</v>
      </c>
      <c r="D51" s="129">
        <v>16000</v>
      </c>
      <c r="E51" s="130">
        <f t="shared" si="0"/>
        <v>15619.2</v>
      </c>
      <c r="F51" s="131">
        <v>56</v>
      </c>
      <c r="G51" s="132">
        <v>13.45</v>
      </c>
      <c r="H51" s="132">
        <v>14</v>
      </c>
      <c r="I51" s="129">
        <v>16000</v>
      </c>
      <c r="J51" s="130">
        <f t="shared" si="1"/>
        <v>15619.2</v>
      </c>
      <c r="K51" s="131">
        <v>88</v>
      </c>
      <c r="L51" s="132">
        <v>21.45</v>
      </c>
      <c r="M51" s="132">
        <v>22</v>
      </c>
      <c r="N51" s="129">
        <v>16000</v>
      </c>
      <c r="O51" s="130">
        <f t="shared" si="2"/>
        <v>15619.2</v>
      </c>
      <c r="P51" s="92"/>
    </row>
    <row r="52" spans="1:16" ht="18" x14ac:dyDescent="0.25">
      <c r="A52" s="126">
        <v>25</v>
      </c>
      <c r="B52" s="132">
        <v>6</v>
      </c>
      <c r="C52" s="128">
        <v>6.15</v>
      </c>
      <c r="D52" s="129">
        <v>16000</v>
      </c>
      <c r="E52" s="130">
        <f t="shared" si="0"/>
        <v>15619.2</v>
      </c>
      <c r="F52" s="131">
        <v>57</v>
      </c>
      <c r="G52" s="132">
        <v>14</v>
      </c>
      <c r="H52" s="132">
        <v>14.15</v>
      </c>
      <c r="I52" s="129">
        <v>16000</v>
      </c>
      <c r="J52" s="130">
        <f t="shared" si="1"/>
        <v>15619.2</v>
      </c>
      <c r="K52" s="131">
        <v>89</v>
      </c>
      <c r="L52" s="132">
        <v>22</v>
      </c>
      <c r="M52" s="132">
        <v>22.15</v>
      </c>
      <c r="N52" s="129">
        <v>16000</v>
      </c>
      <c r="O52" s="130">
        <f t="shared" si="2"/>
        <v>15619.2</v>
      </c>
      <c r="P52" s="92"/>
    </row>
    <row r="53" spans="1:16" ht="18" x14ac:dyDescent="0.25">
      <c r="A53" s="126">
        <v>26</v>
      </c>
      <c r="B53" s="128">
        <v>6.15</v>
      </c>
      <c r="C53" s="132">
        <v>6.3</v>
      </c>
      <c r="D53" s="129">
        <v>16000</v>
      </c>
      <c r="E53" s="130">
        <f t="shared" si="0"/>
        <v>15619.2</v>
      </c>
      <c r="F53" s="131">
        <v>58</v>
      </c>
      <c r="G53" s="132">
        <v>14.15</v>
      </c>
      <c r="H53" s="132">
        <v>14.3</v>
      </c>
      <c r="I53" s="129">
        <v>16000</v>
      </c>
      <c r="J53" s="130">
        <f t="shared" si="1"/>
        <v>15619.2</v>
      </c>
      <c r="K53" s="131">
        <v>90</v>
      </c>
      <c r="L53" s="132">
        <v>22.15</v>
      </c>
      <c r="M53" s="132">
        <v>22.3</v>
      </c>
      <c r="N53" s="129">
        <v>16000</v>
      </c>
      <c r="O53" s="130">
        <f t="shared" si="2"/>
        <v>15619.2</v>
      </c>
      <c r="P53" s="92"/>
    </row>
    <row r="54" spans="1:16" ht="18" x14ac:dyDescent="0.25">
      <c r="A54" s="126">
        <v>27</v>
      </c>
      <c r="B54" s="132">
        <v>6.3</v>
      </c>
      <c r="C54" s="128">
        <v>6.45</v>
      </c>
      <c r="D54" s="129">
        <v>16000</v>
      </c>
      <c r="E54" s="130">
        <f t="shared" si="0"/>
        <v>15619.2</v>
      </c>
      <c r="F54" s="131">
        <v>59</v>
      </c>
      <c r="G54" s="132">
        <v>14.3</v>
      </c>
      <c r="H54" s="132">
        <v>14.45</v>
      </c>
      <c r="I54" s="129">
        <v>16000</v>
      </c>
      <c r="J54" s="130">
        <f t="shared" si="1"/>
        <v>15619.2</v>
      </c>
      <c r="K54" s="131">
        <v>91</v>
      </c>
      <c r="L54" s="132">
        <v>22.3</v>
      </c>
      <c r="M54" s="132">
        <v>22.45</v>
      </c>
      <c r="N54" s="129">
        <v>16000</v>
      </c>
      <c r="O54" s="130">
        <f t="shared" si="2"/>
        <v>15619.2</v>
      </c>
      <c r="P54" s="92"/>
    </row>
    <row r="55" spans="1:16" x14ac:dyDescent="0.2">
      <c r="A55" s="175">
        <v>28</v>
      </c>
      <c r="B55" s="176">
        <v>6.45</v>
      </c>
      <c r="C55" s="177">
        <v>7</v>
      </c>
      <c r="D55" s="178">
        <v>16000</v>
      </c>
      <c r="E55" s="179">
        <f t="shared" si="0"/>
        <v>15619.2</v>
      </c>
      <c r="F55" s="180">
        <v>60</v>
      </c>
      <c r="G55" s="181">
        <v>14.45</v>
      </c>
      <c r="H55" s="181">
        <v>15</v>
      </c>
      <c r="I55" s="178">
        <v>16000</v>
      </c>
      <c r="J55" s="179">
        <f t="shared" si="1"/>
        <v>15619.2</v>
      </c>
      <c r="K55" s="180">
        <v>92</v>
      </c>
      <c r="L55" s="177">
        <v>22.45</v>
      </c>
      <c r="M55" s="181">
        <v>23</v>
      </c>
      <c r="N55" s="178">
        <v>16000</v>
      </c>
      <c r="O55" s="179">
        <f t="shared" si="2"/>
        <v>15619.2</v>
      </c>
      <c r="P55" s="182"/>
    </row>
    <row r="56" spans="1:16" x14ac:dyDescent="0.2">
      <c r="A56" s="133">
        <v>29</v>
      </c>
      <c r="B56" s="137">
        <v>7</v>
      </c>
      <c r="C56" s="142">
        <v>7.15</v>
      </c>
      <c r="D56" s="111">
        <v>16000</v>
      </c>
      <c r="E56" s="135">
        <f t="shared" si="0"/>
        <v>15619.2</v>
      </c>
      <c r="F56" s="136">
        <v>61</v>
      </c>
      <c r="G56" s="137">
        <v>15</v>
      </c>
      <c r="H56" s="137">
        <v>15.15</v>
      </c>
      <c r="I56" s="111">
        <v>16000</v>
      </c>
      <c r="J56" s="135">
        <f t="shared" si="1"/>
        <v>15619.2</v>
      </c>
      <c r="K56" s="136">
        <v>93</v>
      </c>
      <c r="L56" s="141">
        <v>23</v>
      </c>
      <c r="M56" s="137">
        <v>23.15</v>
      </c>
      <c r="N56" s="111">
        <v>16000</v>
      </c>
      <c r="O56" s="135">
        <f t="shared" si="2"/>
        <v>15619.2</v>
      </c>
      <c r="P56" s="87"/>
    </row>
    <row r="57" spans="1:16" x14ac:dyDescent="0.2">
      <c r="A57" s="183">
        <v>30</v>
      </c>
      <c r="B57" s="184">
        <v>7.15</v>
      </c>
      <c r="C57" s="185">
        <v>7.3</v>
      </c>
      <c r="D57" s="186">
        <v>16000</v>
      </c>
      <c r="E57" s="187">
        <f t="shared" si="0"/>
        <v>15619.2</v>
      </c>
      <c r="F57" s="188">
        <v>62</v>
      </c>
      <c r="G57" s="189">
        <v>15.15</v>
      </c>
      <c r="H57" s="189">
        <v>15.3</v>
      </c>
      <c r="I57" s="186">
        <v>16000</v>
      </c>
      <c r="J57" s="187">
        <f t="shared" si="1"/>
        <v>15619.2</v>
      </c>
      <c r="K57" s="188">
        <v>94</v>
      </c>
      <c r="L57" s="189">
        <v>23.15</v>
      </c>
      <c r="M57" s="189">
        <v>23.3</v>
      </c>
      <c r="N57" s="186">
        <v>16000</v>
      </c>
      <c r="O57" s="187">
        <f t="shared" si="2"/>
        <v>15619.2</v>
      </c>
      <c r="P57" s="190"/>
    </row>
    <row r="58" spans="1:16" x14ac:dyDescent="0.2">
      <c r="A58" s="133">
        <v>31</v>
      </c>
      <c r="B58" s="137">
        <v>7.3</v>
      </c>
      <c r="C58" s="142">
        <v>7.45</v>
      </c>
      <c r="D58" s="111">
        <v>16000</v>
      </c>
      <c r="E58" s="135">
        <f t="shared" si="0"/>
        <v>15619.2</v>
      </c>
      <c r="F58" s="136">
        <v>63</v>
      </c>
      <c r="G58" s="137">
        <v>15.3</v>
      </c>
      <c r="H58" s="137">
        <v>15.45</v>
      </c>
      <c r="I58" s="111">
        <v>16000</v>
      </c>
      <c r="J58" s="135">
        <f t="shared" si="1"/>
        <v>15619.2</v>
      </c>
      <c r="K58" s="136">
        <v>95</v>
      </c>
      <c r="L58" s="137">
        <v>23.3</v>
      </c>
      <c r="M58" s="137">
        <v>23.45</v>
      </c>
      <c r="N58" s="111">
        <v>16000</v>
      </c>
      <c r="O58" s="135">
        <f t="shared" si="2"/>
        <v>15619.2</v>
      </c>
      <c r="P58" s="87"/>
    </row>
    <row r="59" spans="1:16" x14ac:dyDescent="0.2">
      <c r="A59" s="133">
        <v>32</v>
      </c>
      <c r="B59" s="140">
        <v>7.45</v>
      </c>
      <c r="C59" s="141">
        <v>8</v>
      </c>
      <c r="D59" s="111">
        <v>16000</v>
      </c>
      <c r="E59" s="135">
        <f t="shared" si="0"/>
        <v>15619.2</v>
      </c>
      <c r="F59" s="136">
        <v>64</v>
      </c>
      <c r="G59" s="137">
        <v>15.45</v>
      </c>
      <c r="H59" s="137">
        <v>16</v>
      </c>
      <c r="I59" s="111">
        <v>16000</v>
      </c>
      <c r="J59" s="135">
        <f t="shared" si="1"/>
        <v>15619.2</v>
      </c>
      <c r="K59" s="136">
        <v>96</v>
      </c>
      <c r="L59" s="137">
        <v>23.45</v>
      </c>
      <c r="M59" s="137">
        <v>24</v>
      </c>
      <c r="N59" s="111">
        <v>16000</v>
      </c>
      <c r="O59" s="135">
        <f t="shared" si="2"/>
        <v>15619.2</v>
      </c>
      <c r="P59" s="87"/>
    </row>
    <row r="60" spans="1:16" x14ac:dyDescent="0.2">
      <c r="A60" s="191" t="s">
        <v>27</v>
      </c>
      <c r="B60" s="192"/>
      <c r="C60" s="192"/>
      <c r="D60" s="193">
        <f>SUM(D28:D59)</f>
        <v>512000</v>
      </c>
      <c r="E60" s="194">
        <f>SUM(E28:E59)</f>
        <v>499814.40000000026</v>
      </c>
      <c r="F60" s="192"/>
      <c r="G60" s="192"/>
      <c r="H60" s="192"/>
      <c r="I60" s="193">
        <f>SUM(I28:I59)</f>
        <v>512000</v>
      </c>
      <c r="J60" s="195">
        <f>SUM(J28:J59)</f>
        <v>499814.40000000026</v>
      </c>
      <c r="K60" s="192"/>
      <c r="L60" s="192"/>
      <c r="M60" s="192"/>
      <c r="N60" s="192">
        <f>SUM(N28:N59)</f>
        <v>512000</v>
      </c>
      <c r="O60" s="195">
        <f>SUM(O28:O59)</f>
        <v>499814.40000000026</v>
      </c>
      <c r="P60" s="196"/>
    </row>
    <row r="64" spans="1:16" x14ac:dyDescent="0.2">
      <c r="A64" s="84" t="s">
        <v>153</v>
      </c>
      <c r="B64" s="84">
        <f>SUM(D60,I60,N60)/(4000*1000)</f>
        <v>0.38400000000000001</v>
      </c>
      <c r="C64" s="84">
        <f>ROUNDDOWN(SUM(E60,J60,O60)/(4000*1000),4)</f>
        <v>0.37480000000000002</v>
      </c>
    </row>
    <row r="66" spans="1:16" x14ac:dyDescent="0.2">
      <c r="A66" s="197"/>
      <c r="B66" s="198"/>
      <c r="C66" s="198"/>
      <c r="D66" s="199"/>
      <c r="E66" s="198"/>
      <c r="F66" s="198"/>
      <c r="G66" s="198"/>
      <c r="H66" s="198"/>
      <c r="I66" s="199"/>
      <c r="J66" s="200"/>
      <c r="K66" s="198"/>
      <c r="L66" s="198"/>
      <c r="M66" s="198"/>
      <c r="N66" s="198"/>
      <c r="O66" s="198"/>
      <c r="P66" s="201"/>
    </row>
    <row r="67" spans="1:16" x14ac:dyDescent="0.2">
      <c r="A67" s="146" t="s">
        <v>28</v>
      </c>
      <c r="B67" s="94"/>
      <c r="C67" s="94"/>
      <c r="D67" s="95"/>
      <c r="E67" s="144"/>
      <c r="F67" s="94"/>
      <c r="G67" s="94"/>
      <c r="H67" s="144"/>
      <c r="I67" s="95"/>
      <c r="J67" s="147"/>
      <c r="K67" s="94"/>
      <c r="L67" s="94"/>
      <c r="M67" s="94"/>
      <c r="N67" s="94"/>
      <c r="O67" s="94"/>
      <c r="P67" s="87"/>
    </row>
    <row r="68" spans="1:16" x14ac:dyDescent="0.2">
      <c r="A68" s="202"/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4"/>
      <c r="M68" s="204"/>
      <c r="N68" s="204"/>
      <c r="O68" s="204"/>
      <c r="P68" s="205"/>
    </row>
    <row r="69" spans="1:16" x14ac:dyDescent="0.2">
      <c r="A69" s="146"/>
      <c r="B69" s="94"/>
      <c r="C69" s="94"/>
      <c r="D69" s="95"/>
      <c r="E69" s="144"/>
      <c r="F69" s="94"/>
      <c r="G69" s="94"/>
      <c r="H69" s="144"/>
      <c r="I69" s="95"/>
      <c r="J69" s="147"/>
      <c r="K69" s="94"/>
      <c r="L69" s="94"/>
      <c r="M69" s="94"/>
      <c r="N69" s="94"/>
      <c r="O69" s="94"/>
      <c r="P69" s="87"/>
    </row>
    <row r="70" spans="1:16" x14ac:dyDescent="0.2">
      <c r="A70" s="102"/>
      <c r="B70" s="94"/>
      <c r="C70" s="94"/>
      <c r="D70" s="95"/>
      <c r="E70" s="144"/>
      <c r="F70" s="94"/>
      <c r="G70" s="94"/>
      <c r="H70" s="144"/>
      <c r="I70" s="95"/>
      <c r="J70" s="94"/>
      <c r="K70" s="94"/>
      <c r="L70" s="94"/>
      <c r="M70" s="94"/>
      <c r="N70" s="94"/>
      <c r="O70" s="94"/>
      <c r="P70" s="87"/>
    </row>
    <row r="71" spans="1:16" x14ac:dyDescent="0.2">
      <c r="A71" s="206"/>
      <c r="B71" s="207"/>
      <c r="C71" s="207"/>
      <c r="D71" s="208"/>
      <c r="E71" s="209"/>
      <c r="F71" s="207"/>
      <c r="G71" s="207"/>
      <c r="H71" s="209"/>
      <c r="I71" s="208"/>
      <c r="J71" s="207"/>
      <c r="K71" s="207"/>
      <c r="L71" s="207"/>
      <c r="M71" s="207"/>
      <c r="N71" s="207"/>
      <c r="O71" s="207"/>
      <c r="P71" s="210"/>
    </row>
    <row r="72" spans="1:16" x14ac:dyDescent="0.2">
      <c r="A72" s="102"/>
      <c r="B72" s="94"/>
      <c r="C72" s="94"/>
      <c r="D72" s="95"/>
      <c r="E72" s="144"/>
      <c r="F72" s="94"/>
      <c r="G72" s="94"/>
      <c r="H72" s="144"/>
      <c r="I72" s="95"/>
      <c r="J72" s="94"/>
      <c r="K72" s="94"/>
      <c r="L72" s="94"/>
      <c r="M72" s="94" t="s">
        <v>29</v>
      </c>
      <c r="N72" s="94"/>
      <c r="O72" s="94"/>
      <c r="P72" s="87"/>
    </row>
    <row r="73" spans="1:16" x14ac:dyDescent="0.2">
      <c r="A73" s="211"/>
      <c r="B73" s="212"/>
      <c r="C73" s="212"/>
      <c r="D73" s="213"/>
      <c r="E73" s="214"/>
      <c r="F73" s="212"/>
      <c r="G73" s="212"/>
      <c r="H73" s="214"/>
      <c r="I73" s="213"/>
      <c r="J73" s="212"/>
      <c r="K73" s="212"/>
      <c r="L73" s="212"/>
      <c r="M73" s="212" t="s">
        <v>30</v>
      </c>
      <c r="N73" s="212"/>
      <c r="O73" s="212"/>
      <c r="P73" s="215"/>
    </row>
    <row r="74" spans="1:16" ht="15.75" x14ac:dyDescent="0.25">
      <c r="E74" s="216"/>
      <c r="H74" s="216"/>
    </row>
    <row r="75" spans="1:16" ht="15.75" x14ac:dyDescent="0.25">
      <c r="C75" s="108"/>
      <c r="E75" s="156"/>
      <c r="H75" s="156"/>
    </row>
    <row r="76" spans="1:16" ht="15.75" x14ac:dyDescent="0.25">
      <c r="E76" s="156"/>
      <c r="H76" s="156"/>
    </row>
    <row r="77" spans="1:16" ht="15.75" x14ac:dyDescent="0.25">
      <c r="E77" s="156"/>
      <c r="H77" s="156"/>
    </row>
    <row r="78" spans="1:16" ht="15.75" x14ac:dyDescent="0.25">
      <c r="E78" s="156"/>
      <c r="H78" s="156"/>
    </row>
    <row r="79" spans="1:16" ht="15.75" x14ac:dyDescent="0.25">
      <c r="E79" s="156"/>
      <c r="H79" s="156"/>
    </row>
    <row r="80" spans="1:16" ht="15.75" x14ac:dyDescent="0.25">
      <c r="E80" s="217"/>
      <c r="H80" s="217"/>
    </row>
    <row r="81" spans="5:13" ht="15.75" x14ac:dyDescent="0.25">
      <c r="E81" s="156"/>
      <c r="H81" s="156"/>
    </row>
    <row r="82" spans="5:13" ht="15.75" x14ac:dyDescent="0.25">
      <c r="E82" s="218"/>
      <c r="H82" s="218"/>
    </row>
    <row r="83" spans="5:13" ht="15.75" x14ac:dyDescent="0.25">
      <c r="E83" s="156"/>
      <c r="H83" s="156"/>
    </row>
    <row r="84" spans="5:13" ht="16.5" thickBot="1" x14ac:dyDescent="0.3">
      <c r="E84" s="219"/>
      <c r="H84" s="219"/>
    </row>
    <row r="85" spans="5:13" ht="16.5" thickTop="1" x14ac:dyDescent="0.25">
      <c r="E85" s="156"/>
      <c r="H85" s="156"/>
    </row>
    <row r="86" spans="5:13" ht="15.75" x14ac:dyDescent="0.25">
      <c r="E86" s="220"/>
      <c r="H86" s="220"/>
    </row>
    <row r="87" spans="5:13" ht="15.75" x14ac:dyDescent="0.25">
      <c r="E87" s="156"/>
      <c r="H87" s="156"/>
    </row>
    <row r="88" spans="5:13" ht="15.75" x14ac:dyDescent="0.25">
      <c r="E88" s="156"/>
      <c r="H88" s="156"/>
    </row>
    <row r="89" spans="5:13" ht="16.5" thickBot="1" x14ac:dyDescent="0.3">
      <c r="E89" s="221"/>
      <c r="H89" s="221"/>
    </row>
    <row r="90" spans="5:13" ht="16.5" thickTop="1" x14ac:dyDescent="0.25">
      <c r="E90" s="156"/>
      <c r="H90" s="156"/>
    </row>
    <row r="91" spans="5:13" ht="15.75" x14ac:dyDescent="0.25">
      <c r="E91" s="222"/>
      <c r="H91" s="222"/>
    </row>
    <row r="92" spans="5:13" ht="15.75" x14ac:dyDescent="0.25">
      <c r="E92" s="156"/>
      <c r="H92" s="156"/>
    </row>
    <row r="93" spans="5:13" ht="15.75" x14ac:dyDescent="0.25">
      <c r="E93" s="156"/>
      <c r="H93" s="156"/>
    </row>
    <row r="94" spans="5:13" ht="15.75" x14ac:dyDescent="0.25">
      <c r="E94" s="223"/>
      <c r="H94" s="223"/>
    </row>
    <row r="95" spans="5:13" ht="15.75" x14ac:dyDescent="0.25">
      <c r="E95" s="156"/>
      <c r="H95" s="156"/>
    </row>
    <row r="96" spans="5:13" ht="15.75" x14ac:dyDescent="0.25">
      <c r="E96" s="156"/>
      <c r="H96" s="156"/>
      <c r="M96" s="157" t="s">
        <v>8</v>
      </c>
    </row>
    <row r="97" spans="5:14" ht="16.5" thickBot="1" x14ac:dyDescent="0.3">
      <c r="E97" s="224"/>
      <c r="H97" s="224"/>
    </row>
    <row r="98" spans="5:14" ht="16.5" thickBot="1" x14ac:dyDescent="0.3">
      <c r="E98" s="225"/>
      <c r="H98" s="225"/>
    </row>
    <row r="99" spans="5:14" ht="16.5" thickTop="1" x14ac:dyDescent="0.25">
      <c r="E99" s="156"/>
      <c r="H99" s="156"/>
    </row>
    <row r="101" spans="5:14" x14ac:dyDescent="0.2">
      <c r="N101" s="226"/>
    </row>
    <row r="126" spans="4:4" x14ac:dyDescent="0.2">
      <c r="D126" s="111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6"/>
  <sheetViews>
    <sheetView workbookViewId="0">
      <selection activeCell="F12" sqref="F12"/>
    </sheetView>
  </sheetViews>
  <sheetFormatPr defaultRowHeight="18" x14ac:dyDescent="0.25"/>
  <cols>
    <col min="1" max="1" width="9.140625" style="59"/>
    <col min="2" max="2" width="24.28515625" style="59" customWidth="1"/>
    <col min="3" max="3" width="26.85546875" style="60" customWidth="1"/>
    <col min="4" max="16384" width="9.140625" style="59"/>
  </cols>
  <sheetData>
    <row r="2" spans="2:4" x14ac:dyDescent="0.25">
      <c r="B2" s="79" t="s">
        <v>110</v>
      </c>
      <c r="C2" s="79"/>
      <c r="D2" s="58"/>
    </row>
    <row r="3" spans="2:4" ht="56.25" customHeight="1" x14ac:dyDescent="0.25">
      <c r="B3" s="77" t="s">
        <v>113</v>
      </c>
      <c r="C3" s="78"/>
      <c r="D3" s="58"/>
    </row>
    <row r="4" spans="2:4" ht="39" customHeight="1" x14ac:dyDescent="0.25">
      <c r="B4" s="61" t="s">
        <v>109</v>
      </c>
      <c r="C4" s="62" t="s">
        <v>112</v>
      </c>
    </row>
    <row r="5" spans="2:4" ht="18.75" customHeight="1" x14ac:dyDescent="0.25">
      <c r="B5" s="63" t="e">
        <f>#REF!</f>
        <v>#REF!</v>
      </c>
      <c r="C5" s="63" t="e">
        <f>#REF!</f>
        <v>#REF!</v>
      </c>
    </row>
    <row r="6" spans="2:4" ht="18.75" customHeight="1" x14ac:dyDescent="0.25">
      <c r="B6" s="63" t="e">
        <f>#REF!</f>
        <v>#REF!</v>
      </c>
      <c r="C6" s="63" t="e">
        <f>#REF!</f>
        <v>#REF!</v>
      </c>
    </row>
    <row r="7" spans="2:4" ht="18.75" customHeight="1" x14ac:dyDescent="0.25">
      <c r="B7" s="63" t="e">
        <f>#REF!</f>
        <v>#REF!</v>
      </c>
      <c r="C7" s="63" t="e">
        <f>#REF!</f>
        <v>#REF!</v>
      </c>
    </row>
    <row r="8" spans="2:4" ht="18.75" customHeight="1" x14ac:dyDescent="0.25">
      <c r="B8" s="63" t="e">
        <f>#REF!</f>
        <v>#REF!</v>
      </c>
      <c r="C8" s="63" t="e">
        <f>#REF!</f>
        <v>#REF!</v>
      </c>
    </row>
    <row r="9" spans="2:4" ht="18.75" customHeight="1" x14ac:dyDescent="0.25">
      <c r="B9" s="63" t="e">
        <f>#REF!</f>
        <v>#REF!</v>
      </c>
      <c r="C9" s="63" t="e">
        <f>#REF!</f>
        <v>#REF!</v>
      </c>
    </row>
    <row r="10" spans="2:4" ht="18.75" customHeight="1" x14ac:dyDescent="0.25">
      <c r="B10" s="63" t="e">
        <f>#REF!</f>
        <v>#REF!</v>
      </c>
      <c r="C10" s="63" t="e">
        <f>#REF!</f>
        <v>#REF!</v>
      </c>
    </row>
    <row r="11" spans="2:4" ht="18.75" customHeight="1" x14ac:dyDescent="0.25">
      <c r="B11" s="63" t="e">
        <f>#REF!</f>
        <v>#REF!</v>
      </c>
      <c r="C11" s="63" t="e">
        <f>#REF!</f>
        <v>#REF!</v>
      </c>
    </row>
    <row r="12" spans="2:4" ht="18.75" customHeight="1" x14ac:dyDescent="0.25">
      <c r="B12" s="63" t="e">
        <f>#REF!</f>
        <v>#REF!</v>
      </c>
      <c r="C12" s="63" t="e">
        <f>#REF!</f>
        <v>#REF!</v>
      </c>
    </row>
    <row r="13" spans="2:4" ht="18.75" customHeight="1" x14ac:dyDescent="0.25">
      <c r="B13" s="63" t="e">
        <f>#REF!</f>
        <v>#REF!</v>
      </c>
      <c r="C13" s="63" t="e">
        <f>#REF!</f>
        <v>#REF!</v>
      </c>
    </row>
    <row r="14" spans="2:4" ht="18.75" customHeight="1" x14ac:dyDescent="0.25">
      <c r="B14" s="63" t="e">
        <f>#REF!</f>
        <v>#REF!</v>
      </c>
      <c r="C14" s="63" t="e">
        <f>#REF!</f>
        <v>#REF!</v>
      </c>
    </row>
    <row r="15" spans="2:4" ht="18.75" customHeight="1" x14ac:dyDescent="0.25">
      <c r="B15" s="63" t="e">
        <f>#REF!</f>
        <v>#REF!</v>
      </c>
      <c r="C15" s="63" t="e">
        <f>#REF!</f>
        <v>#REF!</v>
      </c>
    </row>
    <row r="16" spans="2:4" ht="18.75" customHeight="1" x14ac:dyDescent="0.25">
      <c r="B16" s="63" t="str">
        <f>'0106'!A62</f>
        <v>01.06.2021</v>
      </c>
      <c r="C16" s="63">
        <f>'0106'!B62</f>
        <v>0.38400000000000001</v>
      </c>
    </row>
    <row r="17" spans="2:3" ht="18.75" customHeight="1" x14ac:dyDescent="0.25">
      <c r="B17" s="63" t="str">
        <f>'0206'!A62</f>
        <v>02.06.2021</v>
      </c>
      <c r="C17" s="63">
        <f>'0206'!B62</f>
        <v>0.38400000000000001</v>
      </c>
    </row>
    <row r="18" spans="2:3" ht="18.75" customHeight="1" x14ac:dyDescent="0.25">
      <c r="B18" s="63" t="str">
        <f>'0306'!A62</f>
        <v>03.06.2021</v>
      </c>
      <c r="C18" s="63">
        <f>'0306'!B62</f>
        <v>0.38400000000000001</v>
      </c>
    </row>
    <row r="19" spans="2:3" ht="18.75" customHeight="1" x14ac:dyDescent="0.25">
      <c r="B19" s="63" t="str">
        <f>'0406'!A62</f>
        <v>04.06.2021</v>
      </c>
      <c r="C19" s="63">
        <f>'0406'!B62</f>
        <v>0.38400000000000001</v>
      </c>
    </row>
    <row r="20" spans="2:3" ht="18.75" customHeight="1" x14ac:dyDescent="0.25">
      <c r="B20" s="63" t="str">
        <f>'0506'!A62</f>
        <v>05.06.2021</v>
      </c>
      <c r="C20" s="63">
        <f>'0506'!B62</f>
        <v>0.38400000000000001</v>
      </c>
    </row>
    <row r="21" spans="2:3" ht="18.75" customHeight="1" x14ac:dyDescent="0.25">
      <c r="B21" s="63" t="str">
        <f>'0606'!A62</f>
        <v>06.06.2021</v>
      </c>
      <c r="C21" s="63">
        <f>'0606'!B62</f>
        <v>0.38400000000000001</v>
      </c>
    </row>
    <row r="22" spans="2:3" ht="18.75" customHeight="1" x14ac:dyDescent="0.25">
      <c r="B22" s="63" t="str">
        <f>'0706'!A62</f>
        <v>07.06.2021</v>
      </c>
      <c r="C22" s="63">
        <f>'0706'!B62</f>
        <v>0.38400000000000001</v>
      </c>
    </row>
    <row r="23" spans="2:3" ht="18.75" customHeight="1" x14ac:dyDescent="0.25">
      <c r="B23" s="63" t="str">
        <f>'0806'!A62</f>
        <v>08.06.2021</v>
      </c>
      <c r="C23" s="63">
        <f>'0806'!B62</f>
        <v>0.38400000000000001</v>
      </c>
    </row>
    <row r="24" spans="2:3" ht="18.75" customHeight="1" x14ac:dyDescent="0.25">
      <c r="B24" s="63" t="str">
        <f>'0906'!A62</f>
        <v>09.06.2021</v>
      </c>
      <c r="C24" s="63">
        <f>'0906'!B62</f>
        <v>0.38400000000000001</v>
      </c>
    </row>
    <row r="25" spans="2:3" ht="18.75" customHeight="1" x14ac:dyDescent="0.25">
      <c r="B25" s="63" t="str">
        <f>'1006'!A62</f>
        <v>10.06.2021</v>
      </c>
      <c r="C25" s="63">
        <f>'1006'!B62</f>
        <v>0.38400000000000001</v>
      </c>
    </row>
    <row r="26" spans="2:3" ht="18.75" customHeight="1" x14ac:dyDescent="0.25">
      <c r="B26" s="63" t="str">
        <f>'1106'!A62</f>
        <v>11.06.2021</v>
      </c>
      <c r="C26" s="63">
        <f>'1106'!B62</f>
        <v>0.38400000000000001</v>
      </c>
    </row>
    <row r="27" spans="2:3" ht="18.75" customHeight="1" x14ac:dyDescent="0.25">
      <c r="B27" s="63" t="str">
        <f>'1206'!A62</f>
        <v>12.06.2021</v>
      </c>
      <c r="C27" s="63">
        <f>'1206'!B62</f>
        <v>0.38400000000000001</v>
      </c>
    </row>
    <row r="28" spans="2:3" ht="18.75" customHeight="1" x14ac:dyDescent="0.25">
      <c r="B28" s="63" t="str">
        <f>'1306'!A62</f>
        <v>13.06.2021</v>
      </c>
      <c r="C28" s="63">
        <f>'1306'!B62</f>
        <v>0.38400000000000001</v>
      </c>
    </row>
    <row r="29" spans="2:3" ht="18.75" customHeight="1" x14ac:dyDescent="0.25">
      <c r="B29" s="63" t="str">
        <f>'1406'!A62</f>
        <v>14.06.2021</v>
      </c>
      <c r="C29" s="63">
        <f>'1406'!B62</f>
        <v>0.38400000000000001</v>
      </c>
    </row>
    <row r="30" spans="2:3" ht="18.75" customHeight="1" x14ac:dyDescent="0.25">
      <c r="B30" s="63" t="str">
        <f>'1506'!A62</f>
        <v>15.06.2021</v>
      </c>
      <c r="C30" s="63">
        <f>'1506'!B62</f>
        <v>0.38400000000000001</v>
      </c>
    </row>
    <row r="31" spans="2:3" ht="18.75" customHeight="1" x14ac:dyDescent="0.25">
      <c r="B31" s="63" t="str">
        <f>'1606'!A62</f>
        <v>16.06.2021</v>
      </c>
      <c r="C31" s="63">
        <f>'1606'!B62</f>
        <v>0.38400000000000001</v>
      </c>
    </row>
    <row r="32" spans="2:3" ht="18.75" customHeight="1" x14ac:dyDescent="0.25">
      <c r="B32" s="63" t="str">
        <f>'1706'!A62</f>
        <v>17.06.2021</v>
      </c>
      <c r="C32" s="63">
        <f>'1706'!B62</f>
        <v>0.38400000000000001</v>
      </c>
    </row>
    <row r="33" spans="2:3" ht="18.75" customHeight="1" x14ac:dyDescent="0.25">
      <c r="B33" s="63" t="str">
        <f>'1806'!A62</f>
        <v>18.06.2021</v>
      </c>
      <c r="C33" s="63">
        <f>'1806'!B62</f>
        <v>0.38400000000000001</v>
      </c>
    </row>
    <row r="34" spans="2:3" ht="18.75" customHeight="1" x14ac:dyDescent="0.25">
      <c r="B34" s="63" t="str">
        <f>'1906'!A62</f>
        <v>19.06.2021</v>
      </c>
      <c r="C34" s="63">
        <f>'1906'!B62</f>
        <v>0</v>
      </c>
    </row>
    <row r="35" spans="2:3" ht="18.75" customHeight="1" x14ac:dyDescent="0.25">
      <c r="B35" s="63" t="str">
        <f>'2006'!A62</f>
        <v>20.06.2021</v>
      </c>
      <c r="C35" s="63">
        <f>'2006'!B62</f>
        <v>0</v>
      </c>
    </row>
    <row r="36" spans="2:3" ht="18.75" customHeight="1" x14ac:dyDescent="0.25">
      <c r="B36" s="64" t="s">
        <v>111</v>
      </c>
      <c r="C36" s="64" t="e">
        <f>SUM(C5:C35)</f>
        <v>#REF!</v>
      </c>
    </row>
  </sheetData>
  <mergeCells count="2">
    <mergeCell ref="B3:C3"/>
    <mergeCell ref="B2:C2"/>
  </mergeCells>
  <printOptions horizontalCentered="1" verticalCentered="1"/>
  <pageMargins left="0.19685039370078741" right="0.19685039370078741" top="0.19685039370078741" bottom="0" header="0.19685039370078741" footer="0.1968503937007874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25" workbookViewId="0">
      <selection activeCell="C64" sqref="C64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38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39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92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61" workbookViewId="0">
      <selection activeCell="D62" sqref="D62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40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41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42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93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4"/>
  <sheetViews>
    <sheetView topLeftCell="A52" workbookViewId="0">
      <selection activeCell="I67" sqref="I67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43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44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45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94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54"/>
      <c r="B72" s="33"/>
      <c r="C72" s="55"/>
      <c r="D72" s="23"/>
      <c r="E72" s="42"/>
      <c r="F72" s="46"/>
      <c r="G72" s="56"/>
      <c r="H72" s="56"/>
      <c r="I72" s="23"/>
      <c r="J72" s="42"/>
      <c r="K72" s="46"/>
      <c r="L72" s="56"/>
      <c r="M72" s="56"/>
      <c r="N72" s="23"/>
      <c r="O72" s="42"/>
      <c r="P72" s="6"/>
    </row>
    <row r="73" spans="1:16" x14ac:dyDescent="0.25">
      <c r="A73" s="13" t="s">
        <v>27</v>
      </c>
      <c r="B73" s="12"/>
      <c r="C73" s="12"/>
      <c r="D73" s="14"/>
      <c r="E73" s="42"/>
      <c r="F73" s="12"/>
      <c r="G73" s="12"/>
      <c r="H73" s="12"/>
      <c r="I73" s="14"/>
      <c r="J73" s="45"/>
      <c r="K73" s="12"/>
      <c r="L73" s="12"/>
      <c r="M73" s="12"/>
      <c r="N73" s="12"/>
      <c r="O73" s="45"/>
      <c r="P73" s="6"/>
    </row>
    <row r="74" spans="1:16" x14ac:dyDescent="0.25">
      <c r="A74" s="19"/>
      <c r="B74" s="12"/>
      <c r="C74" s="12"/>
      <c r="D74" s="14"/>
      <c r="E74" s="12"/>
      <c r="F74" s="12"/>
      <c r="G74" s="12"/>
      <c r="H74" s="12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47" t="s">
        <v>28</v>
      </c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12"/>
      <c r="M76" s="12"/>
      <c r="N76" s="12"/>
      <c r="O76" s="12"/>
      <c r="P76" s="6"/>
    </row>
    <row r="77" spans="1:16" x14ac:dyDescent="0.25">
      <c r="A77" s="47"/>
      <c r="B77" s="12"/>
      <c r="C77" s="12"/>
      <c r="D77" s="14"/>
      <c r="E77" s="45"/>
      <c r="F77" s="12"/>
      <c r="G77" s="12"/>
      <c r="H77" s="45"/>
      <c r="I77" s="14"/>
      <c r="J77" s="46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/>
      <c r="N79" s="12"/>
      <c r="O79" s="12"/>
      <c r="P79" s="6"/>
    </row>
    <row r="80" spans="1:16" x14ac:dyDescent="0.25">
      <c r="A80" s="19"/>
      <c r="B80" s="12"/>
      <c r="C80" s="12"/>
      <c r="D80" s="14"/>
      <c r="E80" s="45"/>
      <c r="F80" s="12"/>
      <c r="G80" s="12"/>
      <c r="H80" s="45"/>
      <c r="I80" s="14"/>
      <c r="J80" s="12"/>
      <c r="K80" s="12"/>
      <c r="L80" s="12"/>
      <c r="M80" s="12" t="s">
        <v>29</v>
      </c>
      <c r="N80" s="12"/>
      <c r="O80" s="12"/>
      <c r="P80" s="6"/>
    </row>
    <row r="81" spans="1:16" x14ac:dyDescent="0.25">
      <c r="A81" s="48"/>
      <c r="B81" s="49"/>
      <c r="C81" s="49"/>
      <c r="D81" s="50"/>
      <c r="E81" s="51"/>
      <c r="F81" s="49"/>
      <c r="G81" s="49"/>
      <c r="H81" s="51"/>
      <c r="I81" s="50"/>
      <c r="J81" s="49"/>
      <c r="K81" s="49"/>
      <c r="L81" s="49"/>
      <c r="M81" s="49" t="s">
        <v>30</v>
      </c>
      <c r="N81" s="49"/>
      <c r="O81" s="49"/>
      <c r="P81" s="30"/>
    </row>
    <row r="82" spans="1:16" x14ac:dyDescent="0.25">
      <c r="E82" s="53"/>
      <c r="H82" s="53"/>
    </row>
    <row r="83" spans="1:16" x14ac:dyDescent="0.25">
      <c r="C83" s="23"/>
      <c r="E83" s="53"/>
      <c r="H83" s="53"/>
    </row>
    <row r="84" spans="1:16" x14ac:dyDescent="0.25">
      <c r="E84" s="53"/>
      <c r="H84" s="53"/>
    </row>
    <row r="85" spans="1:16" x14ac:dyDescent="0.25">
      <c r="E85" s="53"/>
      <c r="H85" s="53"/>
    </row>
    <row r="86" spans="1:16" x14ac:dyDescent="0.25">
      <c r="E86" s="53"/>
      <c r="H86" s="53"/>
    </row>
    <row r="87" spans="1:16" x14ac:dyDescent="0.25">
      <c r="E87" s="53"/>
      <c r="H87" s="53"/>
    </row>
    <row r="88" spans="1:16" x14ac:dyDescent="0.25">
      <c r="E88" s="53"/>
      <c r="H88" s="53"/>
    </row>
    <row r="89" spans="1:16" x14ac:dyDescent="0.25">
      <c r="E89" s="53"/>
      <c r="H89" s="53"/>
    </row>
    <row r="90" spans="1:16" x14ac:dyDescent="0.25">
      <c r="E90" s="53"/>
      <c r="H90" s="53"/>
    </row>
    <row r="91" spans="1:16" x14ac:dyDescent="0.25">
      <c r="E91" s="53"/>
      <c r="H91" s="53"/>
    </row>
    <row r="92" spans="1:16" x14ac:dyDescent="0.25">
      <c r="E92" s="53"/>
      <c r="H92" s="53"/>
    </row>
    <row r="93" spans="1:16" x14ac:dyDescent="0.25">
      <c r="E93" s="53"/>
      <c r="H93" s="53"/>
    </row>
    <row r="94" spans="1:16" x14ac:dyDescent="0.25">
      <c r="E94" s="53"/>
      <c r="H94" s="53"/>
    </row>
    <row r="95" spans="1:16" x14ac:dyDescent="0.25">
      <c r="E95" s="53"/>
      <c r="H95" s="53"/>
    </row>
    <row r="96" spans="1:16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</row>
    <row r="104" spans="5:14" x14ac:dyDescent="0.25">
      <c r="E104" s="53"/>
      <c r="H104" s="53"/>
      <c r="M104" s="5" t="s">
        <v>8</v>
      </c>
    </row>
    <row r="105" spans="5:14" x14ac:dyDescent="0.25">
      <c r="E105" s="53"/>
      <c r="H105" s="53"/>
    </row>
    <row r="106" spans="5:14" x14ac:dyDescent="0.25">
      <c r="E106" s="53"/>
      <c r="H106" s="53"/>
    </row>
    <row r="107" spans="5:14" x14ac:dyDescent="0.25">
      <c r="E107" s="53"/>
      <c r="H107" s="53"/>
    </row>
    <row r="109" spans="5:14" x14ac:dyDescent="0.25">
      <c r="N109" s="26"/>
    </row>
    <row r="134" spans="4:4" x14ac:dyDescent="0.25">
      <c r="D134" s="26"/>
    </row>
  </sheetData>
  <mergeCells count="18">
    <mergeCell ref="A2:O2"/>
    <mergeCell ref="N17:N18"/>
    <mergeCell ref="O17:O18"/>
    <mergeCell ref="E23:L23"/>
    <mergeCell ref="E24:L24"/>
    <mergeCell ref="O26:O27"/>
    <mergeCell ref="A76:K76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4"/>
  <sheetViews>
    <sheetView topLeftCell="A49" workbookViewId="0">
      <selection activeCell="G63" sqref="G63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47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48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95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54"/>
      <c r="B72" s="33"/>
      <c r="C72" s="55"/>
      <c r="D72" s="23"/>
      <c r="E72" s="42"/>
      <c r="F72" s="46"/>
      <c r="G72" s="56"/>
      <c r="H72" s="56"/>
      <c r="I72" s="23"/>
      <c r="J72" s="42"/>
      <c r="K72" s="46"/>
      <c r="L72" s="56"/>
      <c r="M72" s="56"/>
      <c r="N72" s="23"/>
      <c r="O72" s="42"/>
      <c r="P72" s="6"/>
    </row>
    <row r="73" spans="1:16" x14ac:dyDescent="0.25">
      <c r="A73" s="13" t="s">
        <v>27</v>
      </c>
      <c r="B73" s="12"/>
      <c r="C73" s="12"/>
      <c r="D73" s="14"/>
      <c r="E73" s="42"/>
      <c r="F73" s="12"/>
      <c r="G73" s="12"/>
      <c r="H73" s="12"/>
      <c r="I73" s="14"/>
      <c r="J73" s="45"/>
      <c r="K73" s="12"/>
      <c r="L73" s="12"/>
      <c r="M73" s="12"/>
      <c r="N73" s="12"/>
      <c r="O73" s="45"/>
      <c r="P73" s="6"/>
    </row>
    <row r="74" spans="1:16" x14ac:dyDescent="0.25">
      <c r="A74" s="19"/>
      <c r="B74" s="12"/>
      <c r="C74" s="12"/>
      <c r="D74" s="14"/>
      <c r="E74" s="12"/>
      <c r="F74" s="12"/>
      <c r="G74" s="12"/>
      <c r="H74" s="12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47" t="s">
        <v>28</v>
      </c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12"/>
      <c r="M76" s="12"/>
      <c r="N76" s="12"/>
      <c r="O76" s="12"/>
      <c r="P76" s="6"/>
    </row>
    <row r="77" spans="1:16" x14ac:dyDescent="0.25">
      <c r="A77" s="47"/>
      <c r="B77" s="12"/>
      <c r="C77" s="12"/>
      <c r="D77" s="14"/>
      <c r="E77" s="45"/>
      <c r="F77" s="12"/>
      <c r="G77" s="12"/>
      <c r="H77" s="45"/>
      <c r="I77" s="14"/>
      <c r="J77" s="46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/>
      <c r="N79" s="12"/>
      <c r="O79" s="12"/>
      <c r="P79" s="6"/>
    </row>
    <row r="80" spans="1:16" x14ac:dyDescent="0.25">
      <c r="A80" s="19"/>
      <c r="B80" s="12"/>
      <c r="C80" s="12"/>
      <c r="D80" s="14"/>
      <c r="E80" s="45"/>
      <c r="F80" s="12"/>
      <c r="G80" s="12"/>
      <c r="H80" s="45"/>
      <c r="I80" s="14"/>
      <c r="J80" s="12"/>
      <c r="K80" s="12"/>
      <c r="L80" s="12"/>
      <c r="M80" s="12" t="s">
        <v>29</v>
      </c>
      <c r="N80" s="12"/>
      <c r="O80" s="12"/>
      <c r="P80" s="6"/>
    </row>
    <row r="81" spans="1:16" x14ac:dyDescent="0.25">
      <c r="A81" s="48"/>
      <c r="B81" s="49"/>
      <c r="C81" s="49"/>
      <c r="D81" s="50"/>
      <c r="E81" s="51"/>
      <c r="F81" s="49"/>
      <c r="G81" s="49"/>
      <c r="H81" s="51"/>
      <c r="I81" s="50"/>
      <c r="J81" s="49"/>
      <c r="K81" s="49"/>
      <c r="L81" s="49"/>
      <c r="M81" s="49" t="s">
        <v>30</v>
      </c>
      <c r="N81" s="49"/>
      <c r="O81" s="49"/>
      <c r="P81" s="30"/>
    </row>
    <row r="82" spans="1:16" x14ac:dyDescent="0.25">
      <c r="E82" s="53"/>
      <c r="H82" s="53"/>
    </row>
    <row r="83" spans="1:16" x14ac:dyDescent="0.25">
      <c r="C83" s="23"/>
      <c r="E83" s="53"/>
      <c r="H83" s="53"/>
    </row>
    <row r="84" spans="1:16" x14ac:dyDescent="0.25">
      <c r="E84" s="53"/>
      <c r="H84" s="53"/>
    </row>
    <row r="85" spans="1:16" x14ac:dyDescent="0.25">
      <c r="E85" s="53"/>
      <c r="H85" s="53"/>
    </row>
    <row r="86" spans="1:16" x14ac:dyDescent="0.25">
      <c r="E86" s="53"/>
      <c r="H86" s="53"/>
    </row>
    <row r="87" spans="1:16" x14ac:dyDescent="0.25">
      <c r="E87" s="53"/>
      <c r="H87" s="53"/>
    </row>
    <row r="88" spans="1:16" x14ac:dyDescent="0.25">
      <c r="E88" s="53"/>
      <c r="H88" s="53"/>
    </row>
    <row r="89" spans="1:16" x14ac:dyDescent="0.25">
      <c r="E89" s="53"/>
      <c r="H89" s="53"/>
    </row>
    <row r="90" spans="1:16" x14ac:dyDescent="0.25">
      <c r="E90" s="53"/>
      <c r="H90" s="53"/>
    </row>
    <row r="91" spans="1:16" x14ac:dyDescent="0.25">
      <c r="E91" s="53"/>
      <c r="H91" s="53"/>
    </row>
    <row r="92" spans="1:16" x14ac:dyDescent="0.25">
      <c r="E92" s="53"/>
      <c r="H92" s="53"/>
    </row>
    <row r="93" spans="1:16" x14ac:dyDescent="0.25">
      <c r="E93" s="53"/>
      <c r="H93" s="53"/>
    </row>
    <row r="94" spans="1:16" x14ac:dyDescent="0.25">
      <c r="E94" s="53"/>
      <c r="H94" s="53"/>
    </row>
    <row r="95" spans="1:16" x14ac:dyDescent="0.25">
      <c r="E95" s="53"/>
      <c r="H95" s="53"/>
    </row>
    <row r="96" spans="1:16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</row>
    <row r="104" spans="5:14" x14ac:dyDescent="0.25">
      <c r="E104" s="53"/>
      <c r="H104" s="53"/>
      <c r="M104" s="5" t="s">
        <v>8</v>
      </c>
    </row>
    <row r="105" spans="5:14" x14ac:dyDescent="0.25">
      <c r="E105" s="53"/>
      <c r="H105" s="53"/>
    </row>
    <row r="106" spans="5:14" x14ac:dyDescent="0.25">
      <c r="E106" s="53"/>
      <c r="H106" s="53"/>
    </row>
    <row r="107" spans="5:14" x14ac:dyDescent="0.25">
      <c r="E107" s="53"/>
      <c r="H107" s="53"/>
    </row>
    <row r="109" spans="5:14" x14ac:dyDescent="0.25">
      <c r="N109" s="26"/>
    </row>
    <row r="134" spans="4:4" x14ac:dyDescent="0.25">
      <c r="D134" s="26"/>
    </row>
  </sheetData>
  <mergeCells count="18">
    <mergeCell ref="A2:O2"/>
    <mergeCell ref="N17:N18"/>
    <mergeCell ref="O17:O18"/>
    <mergeCell ref="E23:L23"/>
    <mergeCell ref="E24:L24"/>
    <mergeCell ref="O26:O27"/>
    <mergeCell ref="A76:K76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34" workbookViewId="0">
      <selection activeCell="B64" sqref="B64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50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51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96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54"/>
      <c r="B71" s="33"/>
      <c r="C71" s="55"/>
      <c r="D71" s="23"/>
      <c r="E71" s="42"/>
      <c r="F71" s="46"/>
      <c r="G71" s="56"/>
      <c r="H71" s="56"/>
      <c r="I71" s="23"/>
      <c r="J71" s="42"/>
      <c r="K71" s="46"/>
      <c r="L71" s="56"/>
      <c r="M71" s="56"/>
      <c r="N71" s="23"/>
      <c r="O71" s="42"/>
      <c r="P71" s="6"/>
    </row>
    <row r="72" spans="1:16" x14ac:dyDescent="0.25">
      <c r="A72" s="13" t="s">
        <v>27</v>
      </c>
      <c r="B72" s="12"/>
      <c r="C72" s="12"/>
      <c r="D72" s="14"/>
      <c r="E72" s="42"/>
      <c r="F72" s="12"/>
      <c r="G72" s="12"/>
      <c r="H72" s="12"/>
      <c r="I72" s="14"/>
      <c r="J72" s="45"/>
      <c r="K72" s="12"/>
      <c r="L72" s="12"/>
      <c r="M72" s="12"/>
      <c r="N72" s="12"/>
      <c r="O72" s="45"/>
      <c r="P72" s="6"/>
    </row>
    <row r="73" spans="1:16" x14ac:dyDescent="0.25">
      <c r="A73" s="19"/>
      <c r="B73" s="12"/>
      <c r="C73" s="12"/>
      <c r="D73" s="14"/>
      <c r="E73" s="12"/>
      <c r="F73" s="12"/>
      <c r="G73" s="12"/>
      <c r="H73" s="12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47" t="s">
        <v>28</v>
      </c>
      <c r="B74" s="12"/>
      <c r="C74" s="12"/>
      <c r="D74" s="14"/>
      <c r="E74" s="45"/>
      <c r="F74" s="12"/>
      <c r="G74" s="12"/>
      <c r="H74" s="45"/>
      <c r="I74" s="14"/>
      <c r="J74" s="46"/>
      <c r="K74" s="12"/>
      <c r="L74" s="12"/>
      <c r="M74" s="12"/>
      <c r="N74" s="12"/>
      <c r="O74" s="12"/>
      <c r="P74" s="6"/>
    </row>
    <row r="75" spans="1:16" x14ac:dyDescent="0.25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12"/>
      <c r="M75" s="12"/>
      <c r="N75" s="12"/>
      <c r="O75" s="12"/>
      <c r="P75" s="6"/>
    </row>
    <row r="76" spans="1:16" x14ac:dyDescent="0.25">
      <c r="A76" s="47"/>
      <c r="B76" s="12"/>
      <c r="C76" s="12"/>
      <c r="D76" s="14"/>
      <c r="E76" s="45"/>
      <c r="F76" s="12"/>
      <c r="G76" s="12"/>
      <c r="H76" s="45"/>
      <c r="I76" s="14"/>
      <c r="J76" s="46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/>
      <c r="N78" s="12"/>
      <c r="O78" s="12"/>
      <c r="P78" s="6"/>
    </row>
    <row r="79" spans="1:16" x14ac:dyDescent="0.25">
      <c r="A79" s="19"/>
      <c r="B79" s="12"/>
      <c r="C79" s="12"/>
      <c r="D79" s="14"/>
      <c r="E79" s="45"/>
      <c r="F79" s="12"/>
      <c r="G79" s="12"/>
      <c r="H79" s="45"/>
      <c r="I79" s="14"/>
      <c r="J79" s="12"/>
      <c r="K79" s="12"/>
      <c r="L79" s="12"/>
      <c r="M79" s="12" t="s">
        <v>29</v>
      </c>
      <c r="N79" s="12"/>
      <c r="O79" s="12"/>
      <c r="P79" s="6"/>
    </row>
    <row r="80" spans="1:16" x14ac:dyDescent="0.25">
      <c r="A80" s="48"/>
      <c r="B80" s="49"/>
      <c r="C80" s="49"/>
      <c r="D80" s="50"/>
      <c r="E80" s="51"/>
      <c r="F80" s="49"/>
      <c r="G80" s="49"/>
      <c r="H80" s="51"/>
      <c r="I80" s="50"/>
      <c r="J80" s="49"/>
      <c r="K80" s="49"/>
      <c r="L80" s="49"/>
      <c r="M80" s="49" t="s">
        <v>30</v>
      </c>
      <c r="N80" s="49"/>
      <c r="O80" s="49"/>
      <c r="P80" s="30"/>
    </row>
    <row r="81" spans="3:8" x14ac:dyDescent="0.25">
      <c r="E81" s="53"/>
      <c r="H81" s="53"/>
    </row>
    <row r="82" spans="3:8" x14ac:dyDescent="0.25">
      <c r="C82" s="23"/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</row>
    <row r="103" spans="5:14" x14ac:dyDescent="0.25">
      <c r="E103" s="53"/>
      <c r="H103" s="53"/>
      <c r="M103" s="5" t="s">
        <v>8</v>
      </c>
    </row>
    <row r="104" spans="5:14" x14ac:dyDescent="0.25">
      <c r="E104" s="53"/>
      <c r="H104" s="53"/>
    </row>
    <row r="105" spans="5:14" x14ac:dyDescent="0.25">
      <c r="E105" s="53"/>
      <c r="H105" s="53"/>
    </row>
    <row r="106" spans="5:14" x14ac:dyDescent="0.25">
      <c r="E106" s="53"/>
      <c r="H106" s="53"/>
    </row>
    <row r="108" spans="5:14" x14ac:dyDescent="0.25">
      <c r="N108" s="26"/>
    </row>
    <row r="133" spans="4:4" x14ac:dyDescent="0.25">
      <c r="D133" s="26"/>
    </row>
  </sheetData>
  <mergeCells count="18">
    <mergeCell ref="A2:O2"/>
    <mergeCell ref="N17:N18"/>
    <mergeCell ref="O17:O18"/>
    <mergeCell ref="E23:L23"/>
    <mergeCell ref="E24:L24"/>
    <mergeCell ref="O26:O27"/>
    <mergeCell ref="A75:K75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13" workbookViewId="0">
      <selection activeCell="D66" sqref="D66"/>
    </sheetView>
  </sheetViews>
  <sheetFormatPr defaultRowHeight="15.75" x14ac:dyDescent="0.25"/>
  <cols>
    <col min="1" max="3" width="15.140625" style="5" customWidth="1"/>
    <col min="4" max="4" width="15.140625" style="52" customWidth="1"/>
    <col min="5" max="8" width="15.140625" style="5" customWidth="1"/>
    <col min="9" max="9" width="15.140625" style="52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14"/>
      <c r="E5" s="12"/>
      <c r="F5" s="12"/>
      <c r="G5" s="12"/>
      <c r="H5" s="12"/>
      <c r="I5" s="14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2</v>
      </c>
      <c r="B6" s="12"/>
      <c r="C6" s="12"/>
      <c r="D6" s="14"/>
      <c r="E6" s="12"/>
      <c r="F6" s="12"/>
      <c r="G6" s="12"/>
      <c r="H6" s="12"/>
      <c r="I6" s="14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3</v>
      </c>
      <c r="B7" s="12"/>
      <c r="C7" s="12"/>
      <c r="D7" s="14"/>
      <c r="E7" s="12"/>
      <c r="F7" s="12"/>
      <c r="G7" s="12"/>
      <c r="H7" s="12"/>
      <c r="I7" s="14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4</v>
      </c>
      <c r="B8" s="12"/>
      <c r="C8" s="12"/>
      <c r="D8" s="14"/>
      <c r="E8" s="12"/>
      <c r="F8" s="12"/>
      <c r="G8" s="12"/>
      <c r="H8" s="12"/>
      <c r="I8" s="14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5</v>
      </c>
      <c r="B9" s="12"/>
      <c r="C9" s="12"/>
      <c r="D9" s="14"/>
      <c r="E9" s="12"/>
      <c r="F9" s="12"/>
      <c r="G9" s="12"/>
      <c r="H9" s="12"/>
      <c r="I9" s="14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6</v>
      </c>
      <c r="B10" s="12"/>
      <c r="C10" s="12"/>
      <c r="D10" s="14"/>
      <c r="E10" s="12"/>
      <c r="F10" s="12"/>
      <c r="G10" s="12"/>
      <c r="H10" s="12"/>
      <c r="I10" s="14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14"/>
      <c r="E11" s="12"/>
      <c r="F11" s="12"/>
      <c r="G11" s="15"/>
      <c r="H11" s="12"/>
      <c r="I11" s="14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53</v>
      </c>
      <c r="B12" s="12"/>
      <c r="C12" s="12"/>
      <c r="D12" s="14"/>
      <c r="E12" s="12" t="s">
        <v>8</v>
      </c>
      <c r="F12" s="12"/>
      <c r="G12" s="12"/>
      <c r="H12" s="12"/>
      <c r="I12" s="14"/>
      <c r="J12" s="12"/>
      <c r="K12" s="12"/>
      <c r="L12" s="12"/>
      <c r="M12" s="12"/>
      <c r="N12" s="16" t="s">
        <v>54</v>
      </c>
      <c r="O12" s="12"/>
      <c r="P12" s="6"/>
    </row>
    <row r="13" spans="1:16" x14ac:dyDescent="0.25">
      <c r="A13" s="13"/>
      <c r="B13" s="12"/>
      <c r="C13" s="12"/>
      <c r="D13" s="14"/>
      <c r="E13" s="12"/>
      <c r="F13" s="12"/>
      <c r="G13" s="12"/>
      <c r="H13" s="12"/>
      <c r="I13" s="14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10</v>
      </c>
      <c r="B14" s="12"/>
      <c r="C14" s="12"/>
      <c r="D14" s="14"/>
      <c r="E14" s="12"/>
      <c r="F14" s="12"/>
      <c r="G14" s="12"/>
      <c r="H14" s="12"/>
      <c r="I14" s="14"/>
      <c r="J14" s="12"/>
      <c r="K14" s="12"/>
      <c r="L14" s="12"/>
      <c r="M14" s="12"/>
      <c r="N14" s="17"/>
      <c r="O14" s="18"/>
      <c r="P14" s="6"/>
    </row>
    <row r="15" spans="1:16" ht="26.25" x14ac:dyDescent="0.25">
      <c r="A15" s="19"/>
      <c r="B15" s="12"/>
      <c r="C15" s="12"/>
      <c r="D15" s="14"/>
      <c r="E15" s="12"/>
      <c r="F15" s="12"/>
      <c r="G15" s="12"/>
      <c r="H15" s="12"/>
      <c r="I15" s="14"/>
      <c r="J15" s="12"/>
      <c r="K15" s="12"/>
      <c r="L15" s="12"/>
      <c r="M15" s="12"/>
      <c r="N15" s="20" t="s">
        <v>11</v>
      </c>
      <c r="O15" s="21" t="s">
        <v>12</v>
      </c>
      <c r="P15" s="6"/>
    </row>
    <row r="16" spans="1:16" x14ac:dyDescent="0.25">
      <c r="A16" s="19" t="s">
        <v>13</v>
      </c>
      <c r="B16" s="12"/>
      <c r="C16" s="12"/>
      <c r="D16" s="14"/>
      <c r="E16" s="12"/>
      <c r="F16" s="12"/>
      <c r="G16" s="12"/>
      <c r="H16" s="12"/>
      <c r="I16" s="14"/>
      <c r="J16" s="12"/>
      <c r="K16" s="12"/>
      <c r="L16" s="12"/>
      <c r="M16" s="12"/>
      <c r="N16" s="22"/>
      <c r="O16" s="6"/>
      <c r="P16" s="6"/>
    </row>
    <row r="17" spans="1:47" x14ac:dyDescent="0.25">
      <c r="A17" s="19" t="s">
        <v>14</v>
      </c>
      <c r="B17" s="12"/>
      <c r="C17" s="12"/>
      <c r="D17" s="14"/>
      <c r="E17" s="12"/>
      <c r="F17" s="12"/>
      <c r="G17" s="12"/>
      <c r="H17" s="12"/>
      <c r="I17" s="14"/>
      <c r="J17" s="12"/>
      <c r="K17" s="12"/>
      <c r="L17" s="12"/>
      <c r="M17" s="12"/>
      <c r="N17" s="73" t="s">
        <v>15</v>
      </c>
      <c r="O17" s="74" t="s">
        <v>16</v>
      </c>
      <c r="P17" s="6"/>
    </row>
    <row r="18" spans="1:47" x14ac:dyDescent="0.25">
      <c r="A18" s="19"/>
      <c r="B18" s="12"/>
      <c r="C18" s="12"/>
      <c r="D18" s="14"/>
      <c r="E18" s="12"/>
      <c r="F18" s="12"/>
      <c r="G18" s="12"/>
      <c r="H18" s="12"/>
      <c r="I18" s="14"/>
      <c r="J18" s="12"/>
      <c r="K18" s="12"/>
      <c r="L18" s="12"/>
      <c r="M18" s="12"/>
      <c r="N18" s="73"/>
      <c r="O18" s="74"/>
      <c r="P18" s="6" t="s">
        <v>8</v>
      </c>
    </row>
    <row r="19" spans="1:47" x14ac:dyDescent="0.25">
      <c r="A19" s="19"/>
      <c r="B19" s="12"/>
      <c r="C19" s="12"/>
      <c r="D19" s="14"/>
      <c r="E19" s="12"/>
      <c r="F19" s="12"/>
      <c r="G19" s="12"/>
      <c r="H19" s="12"/>
      <c r="I19" s="14"/>
      <c r="J19" s="12"/>
      <c r="K19" s="23"/>
      <c r="L19" s="12" t="s">
        <v>17</v>
      </c>
      <c r="M19" s="12"/>
      <c r="N19" s="24"/>
      <c r="O19" s="25"/>
      <c r="P19" s="6"/>
      <c r="AU19" s="26"/>
    </row>
    <row r="20" spans="1:47" x14ac:dyDescent="0.25">
      <c r="A20" s="19"/>
      <c r="B20" s="12"/>
      <c r="C20" s="12"/>
      <c r="D20" s="14"/>
      <c r="E20" s="12"/>
      <c r="F20" s="12"/>
      <c r="G20" s="12"/>
      <c r="H20" s="12"/>
      <c r="I20" s="14"/>
      <c r="J20" s="12"/>
      <c r="K20" s="12"/>
      <c r="L20" s="12"/>
      <c r="M20" s="12"/>
      <c r="N20" s="27"/>
      <c r="O20" s="28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8</v>
      </c>
      <c r="I21" s="14"/>
      <c r="J21" s="12"/>
      <c r="K21" s="12"/>
      <c r="L21" s="12"/>
      <c r="M21" s="12"/>
      <c r="N21" s="29"/>
      <c r="O21" s="30"/>
      <c r="P21" s="6"/>
    </row>
    <row r="22" spans="1:47" x14ac:dyDescent="0.25">
      <c r="A22" s="19"/>
      <c r="B22" s="12"/>
      <c r="C22" s="12"/>
      <c r="D22" s="14"/>
      <c r="E22" s="12"/>
      <c r="F22" s="12"/>
      <c r="G22" s="12"/>
      <c r="H22" s="12"/>
      <c r="I22" s="14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18</v>
      </c>
      <c r="B23" s="12"/>
      <c r="C23" s="12"/>
      <c r="D23" s="14"/>
      <c r="E23" s="75" t="s">
        <v>19</v>
      </c>
      <c r="F23" s="75"/>
      <c r="G23" s="75"/>
      <c r="H23" s="75"/>
      <c r="I23" s="75"/>
      <c r="J23" s="75"/>
      <c r="K23" s="75"/>
      <c r="L23" s="75"/>
      <c r="M23" s="12"/>
      <c r="N23" s="12"/>
      <c r="O23" s="12"/>
      <c r="P23" s="6"/>
    </row>
    <row r="24" spans="1:47" x14ac:dyDescent="0.25">
      <c r="A24" s="19"/>
      <c r="B24" s="12"/>
      <c r="C24" s="12"/>
      <c r="D24" s="14"/>
      <c r="E24" s="76" t="s">
        <v>20</v>
      </c>
      <c r="F24" s="76"/>
      <c r="G24" s="76"/>
      <c r="H24" s="76"/>
      <c r="I24" s="76"/>
      <c r="J24" s="76"/>
      <c r="K24" s="76"/>
      <c r="L24" s="76"/>
      <c r="M24" s="12"/>
      <c r="N24" s="12"/>
      <c r="O24" s="12"/>
      <c r="P24" s="6"/>
    </row>
    <row r="25" spans="1:47" x14ac:dyDescent="0.25">
      <c r="A25" s="31"/>
      <c r="B25" s="32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2"/>
      <c r="P25" s="6"/>
    </row>
    <row r="26" spans="1:47" ht="15.75" customHeight="1" x14ac:dyDescent="0.25">
      <c r="A26" s="65" t="s">
        <v>22</v>
      </c>
      <c r="B26" s="68" t="s">
        <v>23</v>
      </c>
      <c r="C26" s="68"/>
      <c r="D26" s="65" t="s">
        <v>24</v>
      </c>
      <c r="E26" s="65" t="s">
        <v>25</v>
      </c>
      <c r="F26" s="65" t="s">
        <v>22</v>
      </c>
      <c r="G26" s="68" t="s">
        <v>23</v>
      </c>
      <c r="H26" s="68"/>
      <c r="I26" s="65" t="s">
        <v>24</v>
      </c>
      <c r="J26" s="65" t="s">
        <v>25</v>
      </c>
      <c r="K26" s="65" t="s">
        <v>22</v>
      </c>
      <c r="L26" s="68" t="s">
        <v>23</v>
      </c>
      <c r="M26" s="68"/>
      <c r="N26" s="69" t="s">
        <v>24</v>
      </c>
      <c r="O26" s="65" t="s">
        <v>25</v>
      </c>
      <c r="P26" s="6"/>
    </row>
    <row r="27" spans="1:47" ht="36" customHeight="1" x14ac:dyDescent="0.25">
      <c r="A27" s="65"/>
      <c r="B27" s="34" t="s">
        <v>26</v>
      </c>
      <c r="C27" s="34" t="s">
        <v>2</v>
      </c>
      <c r="D27" s="65"/>
      <c r="E27" s="65"/>
      <c r="F27" s="65"/>
      <c r="G27" s="34" t="s">
        <v>26</v>
      </c>
      <c r="H27" s="34" t="s">
        <v>2</v>
      </c>
      <c r="I27" s="65"/>
      <c r="J27" s="65"/>
      <c r="K27" s="65"/>
      <c r="L27" s="34" t="s">
        <v>26</v>
      </c>
      <c r="M27" s="34" t="s">
        <v>2</v>
      </c>
      <c r="N27" s="70"/>
      <c r="O27" s="65"/>
      <c r="P27" s="6"/>
    </row>
    <row r="28" spans="1:47" x14ac:dyDescent="0.25">
      <c r="A28" s="35">
        <v>1</v>
      </c>
      <c r="B28" s="36">
        <v>0</v>
      </c>
      <c r="C28" s="37">
        <v>0.15</v>
      </c>
      <c r="D28" s="26">
        <v>16000</v>
      </c>
      <c r="E28" s="38">
        <f>D28*(100-2.54)/100</f>
        <v>15593.6</v>
      </c>
      <c r="F28" s="39">
        <v>33</v>
      </c>
      <c r="G28" s="40">
        <v>8</v>
      </c>
      <c r="H28" s="40">
        <v>8.15</v>
      </c>
      <c r="I28" s="26">
        <v>16000</v>
      </c>
      <c r="J28" s="38">
        <f t="shared" ref="J28:J59" si="0">I28*(100-2.54)/100</f>
        <v>15593.6</v>
      </c>
      <c r="K28" s="39">
        <v>65</v>
      </c>
      <c r="L28" s="40">
        <v>16</v>
      </c>
      <c r="M28" s="40">
        <v>16.149999999999999</v>
      </c>
      <c r="N28" s="26">
        <v>16000</v>
      </c>
      <c r="O28" s="38">
        <f t="shared" ref="O28:O59" si="1">N28*(100-2.54)/100</f>
        <v>15593.6</v>
      </c>
      <c r="P28" s="6"/>
    </row>
    <row r="29" spans="1:47" x14ac:dyDescent="0.25">
      <c r="A29" s="35">
        <v>2</v>
      </c>
      <c r="B29" s="35">
        <v>0.15</v>
      </c>
      <c r="C29" s="41">
        <v>0.3</v>
      </c>
      <c r="D29" s="26">
        <v>16000</v>
      </c>
      <c r="E29" s="38">
        <f t="shared" ref="E29:E59" si="2">D29*(100-2.54)/100</f>
        <v>15593.6</v>
      </c>
      <c r="F29" s="39">
        <v>34</v>
      </c>
      <c r="G29" s="40">
        <v>8.15</v>
      </c>
      <c r="H29" s="40">
        <v>8.3000000000000007</v>
      </c>
      <c r="I29" s="26">
        <v>16000</v>
      </c>
      <c r="J29" s="38">
        <f t="shared" si="0"/>
        <v>15593.6</v>
      </c>
      <c r="K29" s="39">
        <v>66</v>
      </c>
      <c r="L29" s="40">
        <v>16.149999999999999</v>
      </c>
      <c r="M29" s="40">
        <v>16.3</v>
      </c>
      <c r="N29" s="26">
        <v>16000</v>
      </c>
      <c r="O29" s="38">
        <f t="shared" si="1"/>
        <v>15593.6</v>
      </c>
      <c r="P29" s="6"/>
    </row>
    <row r="30" spans="1:47" x14ac:dyDescent="0.25">
      <c r="A30" s="35">
        <v>3</v>
      </c>
      <c r="B30" s="41">
        <v>0.3</v>
      </c>
      <c r="C30" s="37">
        <v>0.45</v>
      </c>
      <c r="D30" s="26">
        <v>16000</v>
      </c>
      <c r="E30" s="38">
        <f t="shared" si="2"/>
        <v>15593.6</v>
      </c>
      <c r="F30" s="39">
        <v>35</v>
      </c>
      <c r="G30" s="40">
        <v>8.3000000000000007</v>
      </c>
      <c r="H30" s="40">
        <v>8.4499999999999993</v>
      </c>
      <c r="I30" s="26">
        <v>16000</v>
      </c>
      <c r="J30" s="38">
        <f t="shared" si="0"/>
        <v>15593.6</v>
      </c>
      <c r="K30" s="39">
        <v>67</v>
      </c>
      <c r="L30" s="40">
        <v>16.3</v>
      </c>
      <c r="M30" s="40">
        <v>16.45</v>
      </c>
      <c r="N30" s="26">
        <v>16000</v>
      </c>
      <c r="O30" s="38">
        <f t="shared" si="1"/>
        <v>15593.6</v>
      </c>
      <c r="P30" s="6"/>
      <c r="V30" s="42"/>
    </row>
    <row r="31" spans="1:47" x14ac:dyDescent="0.25">
      <c r="A31" s="35">
        <v>4</v>
      </c>
      <c r="B31" s="35">
        <v>0.45</v>
      </c>
      <c r="C31" s="40">
        <v>1</v>
      </c>
      <c r="D31" s="26">
        <v>16000</v>
      </c>
      <c r="E31" s="38">
        <f t="shared" si="2"/>
        <v>15593.6</v>
      </c>
      <c r="F31" s="39">
        <v>36</v>
      </c>
      <c r="G31" s="40">
        <v>8.4499999999999993</v>
      </c>
      <c r="H31" s="40">
        <v>9</v>
      </c>
      <c r="I31" s="26">
        <v>16000</v>
      </c>
      <c r="J31" s="38">
        <f t="shared" si="0"/>
        <v>15593.6</v>
      </c>
      <c r="K31" s="39">
        <v>68</v>
      </c>
      <c r="L31" s="40">
        <v>16.45</v>
      </c>
      <c r="M31" s="40">
        <v>17</v>
      </c>
      <c r="N31" s="26">
        <v>16000</v>
      </c>
      <c r="O31" s="38">
        <f t="shared" si="1"/>
        <v>15593.6</v>
      </c>
      <c r="P31" s="6"/>
    </row>
    <row r="32" spans="1:47" x14ac:dyDescent="0.25">
      <c r="A32" s="35">
        <v>5</v>
      </c>
      <c r="B32" s="40">
        <v>1</v>
      </c>
      <c r="C32" s="37">
        <v>1.1499999999999999</v>
      </c>
      <c r="D32" s="26">
        <v>16000</v>
      </c>
      <c r="E32" s="38">
        <f t="shared" si="2"/>
        <v>15593.6</v>
      </c>
      <c r="F32" s="39">
        <v>37</v>
      </c>
      <c r="G32" s="40">
        <v>9</v>
      </c>
      <c r="H32" s="40">
        <v>9.15</v>
      </c>
      <c r="I32" s="26">
        <v>16000</v>
      </c>
      <c r="J32" s="38">
        <f t="shared" si="0"/>
        <v>15593.6</v>
      </c>
      <c r="K32" s="39">
        <v>69</v>
      </c>
      <c r="L32" s="40">
        <v>17</v>
      </c>
      <c r="M32" s="40">
        <v>17.149999999999999</v>
      </c>
      <c r="N32" s="26">
        <v>16000</v>
      </c>
      <c r="O32" s="38">
        <f t="shared" si="1"/>
        <v>15593.6</v>
      </c>
      <c r="P32" s="6"/>
      <c r="AQ32" s="26"/>
    </row>
    <row r="33" spans="1:16" x14ac:dyDescent="0.25">
      <c r="A33" s="35">
        <v>6</v>
      </c>
      <c r="B33" s="37">
        <v>1.1499999999999999</v>
      </c>
      <c r="C33" s="40">
        <v>1.3</v>
      </c>
      <c r="D33" s="26">
        <v>16000</v>
      </c>
      <c r="E33" s="38">
        <f t="shared" si="2"/>
        <v>15593.6</v>
      </c>
      <c r="F33" s="39">
        <v>38</v>
      </c>
      <c r="G33" s="40">
        <v>9.15</v>
      </c>
      <c r="H33" s="40">
        <v>9.3000000000000007</v>
      </c>
      <c r="I33" s="26">
        <v>16000</v>
      </c>
      <c r="J33" s="38">
        <f t="shared" si="0"/>
        <v>15593.6</v>
      </c>
      <c r="K33" s="39">
        <v>70</v>
      </c>
      <c r="L33" s="40">
        <v>17.149999999999999</v>
      </c>
      <c r="M33" s="40">
        <v>17.3</v>
      </c>
      <c r="N33" s="26">
        <v>16000</v>
      </c>
      <c r="O33" s="38">
        <f t="shared" si="1"/>
        <v>15593.6</v>
      </c>
      <c r="P33" s="6"/>
    </row>
    <row r="34" spans="1:16" x14ac:dyDescent="0.25">
      <c r="A34" s="35">
        <v>7</v>
      </c>
      <c r="B34" s="41">
        <v>1.3</v>
      </c>
      <c r="C34" s="37">
        <v>1.45</v>
      </c>
      <c r="D34" s="26">
        <v>16000</v>
      </c>
      <c r="E34" s="38">
        <f t="shared" si="2"/>
        <v>15593.6</v>
      </c>
      <c r="F34" s="39">
        <v>39</v>
      </c>
      <c r="G34" s="40">
        <v>9.3000000000000007</v>
      </c>
      <c r="H34" s="40">
        <v>9.4499999999999993</v>
      </c>
      <c r="I34" s="26">
        <v>16000</v>
      </c>
      <c r="J34" s="38">
        <f t="shared" si="0"/>
        <v>15593.6</v>
      </c>
      <c r="K34" s="39">
        <v>71</v>
      </c>
      <c r="L34" s="40">
        <v>17.3</v>
      </c>
      <c r="M34" s="40">
        <v>17.45</v>
      </c>
      <c r="N34" s="26">
        <v>16000</v>
      </c>
      <c r="O34" s="38">
        <f t="shared" si="1"/>
        <v>15593.6</v>
      </c>
      <c r="P34" s="6"/>
    </row>
    <row r="35" spans="1:16" x14ac:dyDescent="0.25">
      <c r="A35" s="35">
        <v>8</v>
      </c>
      <c r="B35" s="35">
        <v>1.45</v>
      </c>
      <c r="C35" s="40">
        <v>2</v>
      </c>
      <c r="D35" s="26">
        <v>16000</v>
      </c>
      <c r="E35" s="38">
        <f t="shared" si="2"/>
        <v>15593.6</v>
      </c>
      <c r="F35" s="39">
        <v>40</v>
      </c>
      <c r="G35" s="40">
        <v>9.4499999999999993</v>
      </c>
      <c r="H35" s="40">
        <v>10</v>
      </c>
      <c r="I35" s="26">
        <v>16000</v>
      </c>
      <c r="J35" s="38">
        <f t="shared" si="0"/>
        <v>15593.6</v>
      </c>
      <c r="K35" s="39">
        <v>72</v>
      </c>
      <c r="L35" s="43">
        <v>17.45</v>
      </c>
      <c r="M35" s="40">
        <v>18</v>
      </c>
      <c r="N35" s="26">
        <v>16000</v>
      </c>
      <c r="O35" s="38">
        <f t="shared" si="1"/>
        <v>15593.6</v>
      </c>
      <c r="P35" s="6"/>
    </row>
    <row r="36" spans="1:16" x14ac:dyDescent="0.25">
      <c r="A36" s="35">
        <v>9</v>
      </c>
      <c r="B36" s="41">
        <v>2</v>
      </c>
      <c r="C36" s="37">
        <v>2.15</v>
      </c>
      <c r="D36" s="26">
        <v>16000</v>
      </c>
      <c r="E36" s="38">
        <f t="shared" si="2"/>
        <v>15593.6</v>
      </c>
      <c r="F36" s="39">
        <v>41</v>
      </c>
      <c r="G36" s="40">
        <v>10</v>
      </c>
      <c r="H36" s="43">
        <v>10.15</v>
      </c>
      <c r="I36" s="26">
        <v>16000</v>
      </c>
      <c r="J36" s="38">
        <f t="shared" si="0"/>
        <v>15593.6</v>
      </c>
      <c r="K36" s="39">
        <v>73</v>
      </c>
      <c r="L36" s="43">
        <v>18</v>
      </c>
      <c r="M36" s="40">
        <v>18.149999999999999</v>
      </c>
      <c r="N36" s="26">
        <v>16000</v>
      </c>
      <c r="O36" s="38">
        <f t="shared" si="1"/>
        <v>15593.6</v>
      </c>
      <c r="P36" s="6"/>
    </row>
    <row r="37" spans="1:16" x14ac:dyDescent="0.25">
      <c r="A37" s="35">
        <v>10</v>
      </c>
      <c r="B37" s="35">
        <v>2.15</v>
      </c>
      <c r="C37" s="40">
        <v>2.2999999999999998</v>
      </c>
      <c r="D37" s="26">
        <v>16000</v>
      </c>
      <c r="E37" s="38">
        <f t="shared" si="2"/>
        <v>15593.6</v>
      </c>
      <c r="F37" s="39">
        <v>42</v>
      </c>
      <c r="G37" s="40">
        <v>10.15</v>
      </c>
      <c r="H37" s="43">
        <v>10.3</v>
      </c>
      <c r="I37" s="26">
        <v>16000</v>
      </c>
      <c r="J37" s="38">
        <f t="shared" si="0"/>
        <v>15593.6</v>
      </c>
      <c r="K37" s="39">
        <v>74</v>
      </c>
      <c r="L37" s="43">
        <v>18.149999999999999</v>
      </c>
      <c r="M37" s="40">
        <v>18.3</v>
      </c>
      <c r="N37" s="26">
        <v>16000</v>
      </c>
      <c r="O37" s="38">
        <f t="shared" si="1"/>
        <v>15593.6</v>
      </c>
      <c r="P37" s="6"/>
    </row>
    <row r="38" spans="1:16" x14ac:dyDescent="0.25">
      <c r="A38" s="35">
        <v>11</v>
      </c>
      <c r="B38" s="41">
        <v>2.2999999999999998</v>
      </c>
      <c r="C38" s="37">
        <v>2.4500000000000002</v>
      </c>
      <c r="D38" s="26">
        <v>16000</v>
      </c>
      <c r="E38" s="38">
        <f t="shared" si="2"/>
        <v>15593.6</v>
      </c>
      <c r="F38" s="39">
        <v>43</v>
      </c>
      <c r="G38" s="40">
        <v>10.3</v>
      </c>
      <c r="H38" s="43">
        <v>10.45</v>
      </c>
      <c r="I38" s="26">
        <v>16000</v>
      </c>
      <c r="J38" s="38">
        <f t="shared" si="0"/>
        <v>15593.6</v>
      </c>
      <c r="K38" s="39">
        <v>75</v>
      </c>
      <c r="L38" s="43">
        <v>18.3</v>
      </c>
      <c r="M38" s="40">
        <v>18.45</v>
      </c>
      <c r="N38" s="26">
        <v>16000</v>
      </c>
      <c r="O38" s="38">
        <f t="shared" si="1"/>
        <v>15593.6</v>
      </c>
      <c r="P38" s="6"/>
    </row>
    <row r="39" spans="1:16" x14ac:dyDescent="0.25">
      <c r="A39" s="35">
        <v>12</v>
      </c>
      <c r="B39" s="35">
        <v>2.4500000000000002</v>
      </c>
      <c r="C39" s="40">
        <v>3</v>
      </c>
      <c r="D39" s="26">
        <v>16000</v>
      </c>
      <c r="E39" s="38">
        <f t="shared" si="2"/>
        <v>15593.6</v>
      </c>
      <c r="F39" s="39">
        <v>44</v>
      </c>
      <c r="G39" s="40">
        <v>10.45</v>
      </c>
      <c r="H39" s="43">
        <v>11</v>
      </c>
      <c r="I39" s="26">
        <v>16000</v>
      </c>
      <c r="J39" s="38">
        <f t="shared" si="0"/>
        <v>15593.6</v>
      </c>
      <c r="K39" s="39">
        <v>76</v>
      </c>
      <c r="L39" s="43">
        <v>18.45</v>
      </c>
      <c r="M39" s="40">
        <v>19</v>
      </c>
      <c r="N39" s="26">
        <v>16000</v>
      </c>
      <c r="O39" s="38">
        <f t="shared" si="1"/>
        <v>15593.6</v>
      </c>
      <c r="P39" s="6"/>
    </row>
    <row r="40" spans="1:16" x14ac:dyDescent="0.25">
      <c r="A40" s="35">
        <v>13</v>
      </c>
      <c r="B40" s="41">
        <v>3</v>
      </c>
      <c r="C40" s="44">
        <v>3.15</v>
      </c>
      <c r="D40" s="26">
        <v>16000</v>
      </c>
      <c r="E40" s="38">
        <f t="shared" si="2"/>
        <v>15593.6</v>
      </c>
      <c r="F40" s="39">
        <v>45</v>
      </c>
      <c r="G40" s="40">
        <v>11</v>
      </c>
      <c r="H40" s="43">
        <v>11.15</v>
      </c>
      <c r="I40" s="26">
        <v>16000</v>
      </c>
      <c r="J40" s="38">
        <f t="shared" si="0"/>
        <v>15593.6</v>
      </c>
      <c r="K40" s="39">
        <v>77</v>
      </c>
      <c r="L40" s="43">
        <v>19</v>
      </c>
      <c r="M40" s="40">
        <v>19.149999999999999</v>
      </c>
      <c r="N40" s="26">
        <v>16000</v>
      </c>
      <c r="O40" s="38">
        <f t="shared" si="1"/>
        <v>15593.6</v>
      </c>
      <c r="P40" s="6"/>
    </row>
    <row r="41" spans="1:16" x14ac:dyDescent="0.25">
      <c r="A41" s="35">
        <v>14</v>
      </c>
      <c r="B41" s="35">
        <v>3.15</v>
      </c>
      <c r="C41" s="43">
        <v>3.3</v>
      </c>
      <c r="D41" s="26">
        <v>16000</v>
      </c>
      <c r="E41" s="38">
        <f t="shared" si="2"/>
        <v>15593.6</v>
      </c>
      <c r="F41" s="39">
        <v>46</v>
      </c>
      <c r="G41" s="40">
        <v>11.15</v>
      </c>
      <c r="H41" s="43">
        <v>11.3</v>
      </c>
      <c r="I41" s="26">
        <v>16000</v>
      </c>
      <c r="J41" s="38">
        <f t="shared" si="0"/>
        <v>15593.6</v>
      </c>
      <c r="K41" s="39">
        <v>78</v>
      </c>
      <c r="L41" s="43">
        <v>19.149999999999999</v>
      </c>
      <c r="M41" s="40">
        <v>19.3</v>
      </c>
      <c r="N41" s="26">
        <v>16000</v>
      </c>
      <c r="O41" s="38">
        <f t="shared" si="1"/>
        <v>15593.6</v>
      </c>
      <c r="P41" s="6"/>
    </row>
    <row r="42" spans="1:16" x14ac:dyDescent="0.25">
      <c r="A42" s="35">
        <v>15</v>
      </c>
      <c r="B42" s="41">
        <v>3.3</v>
      </c>
      <c r="C42" s="44">
        <v>3.45</v>
      </c>
      <c r="D42" s="26">
        <v>16000</v>
      </c>
      <c r="E42" s="38">
        <f t="shared" si="2"/>
        <v>15593.6</v>
      </c>
      <c r="F42" s="39">
        <v>47</v>
      </c>
      <c r="G42" s="40">
        <v>11.3</v>
      </c>
      <c r="H42" s="43">
        <v>11.45</v>
      </c>
      <c r="I42" s="26">
        <v>16000</v>
      </c>
      <c r="J42" s="38">
        <f t="shared" si="0"/>
        <v>15593.6</v>
      </c>
      <c r="K42" s="39">
        <v>79</v>
      </c>
      <c r="L42" s="43">
        <v>19.3</v>
      </c>
      <c r="M42" s="40">
        <v>19.45</v>
      </c>
      <c r="N42" s="26">
        <v>16000</v>
      </c>
      <c r="O42" s="38">
        <f t="shared" si="1"/>
        <v>15593.6</v>
      </c>
      <c r="P42" s="6"/>
    </row>
    <row r="43" spans="1:16" x14ac:dyDescent="0.25">
      <c r="A43" s="35">
        <v>16</v>
      </c>
      <c r="B43" s="35">
        <v>3.45</v>
      </c>
      <c r="C43" s="43">
        <v>4</v>
      </c>
      <c r="D43" s="26">
        <v>16000</v>
      </c>
      <c r="E43" s="38">
        <f t="shared" si="2"/>
        <v>15593.6</v>
      </c>
      <c r="F43" s="39">
        <v>48</v>
      </c>
      <c r="G43" s="40">
        <v>11.45</v>
      </c>
      <c r="H43" s="43">
        <v>12</v>
      </c>
      <c r="I43" s="26">
        <v>16000</v>
      </c>
      <c r="J43" s="38">
        <f t="shared" si="0"/>
        <v>15593.6</v>
      </c>
      <c r="K43" s="39">
        <v>80</v>
      </c>
      <c r="L43" s="43">
        <v>19.45</v>
      </c>
      <c r="M43" s="43">
        <v>20</v>
      </c>
      <c r="N43" s="26">
        <v>16000</v>
      </c>
      <c r="O43" s="38">
        <f t="shared" si="1"/>
        <v>15593.6</v>
      </c>
      <c r="P43" s="6"/>
    </row>
    <row r="44" spans="1:16" x14ac:dyDescent="0.25">
      <c r="A44" s="35">
        <v>17</v>
      </c>
      <c r="B44" s="41">
        <v>4</v>
      </c>
      <c r="C44" s="44">
        <v>4.1500000000000004</v>
      </c>
      <c r="D44" s="26">
        <v>16000</v>
      </c>
      <c r="E44" s="38">
        <f t="shared" si="2"/>
        <v>15593.6</v>
      </c>
      <c r="F44" s="39">
        <v>49</v>
      </c>
      <c r="G44" s="40">
        <v>12</v>
      </c>
      <c r="H44" s="43">
        <v>12.15</v>
      </c>
      <c r="I44" s="26">
        <v>16000</v>
      </c>
      <c r="J44" s="38">
        <f t="shared" si="0"/>
        <v>15593.6</v>
      </c>
      <c r="K44" s="39">
        <v>81</v>
      </c>
      <c r="L44" s="43">
        <v>20</v>
      </c>
      <c r="M44" s="40">
        <v>20.149999999999999</v>
      </c>
      <c r="N44" s="26">
        <v>16000</v>
      </c>
      <c r="O44" s="38">
        <f t="shared" si="1"/>
        <v>15593.6</v>
      </c>
      <c r="P44" s="6"/>
    </row>
    <row r="45" spans="1:16" x14ac:dyDescent="0.25">
      <c r="A45" s="35">
        <v>18</v>
      </c>
      <c r="B45" s="35">
        <v>4.1500000000000004</v>
      </c>
      <c r="C45" s="43">
        <v>4.3</v>
      </c>
      <c r="D45" s="26">
        <v>16000</v>
      </c>
      <c r="E45" s="38">
        <f t="shared" si="2"/>
        <v>15593.6</v>
      </c>
      <c r="F45" s="39">
        <v>50</v>
      </c>
      <c r="G45" s="40">
        <v>12.15</v>
      </c>
      <c r="H45" s="43">
        <v>12.3</v>
      </c>
      <c r="I45" s="26">
        <v>16000</v>
      </c>
      <c r="J45" s="38">
        <f t="shared" si="0"/>
        <v>15593.6</v>
      </c>
      <c r="K45" s="39">
        <v>82</v>
      </c>
      <c r="L45" s="43">
        <v>20.149999999999999</v>
      </c>
      <c r="M45" s="40">
        <v>20.3</v>
      </c>
      <c r="N45" s="26">
        <v>16000</v>
      </c>
      <c r="O45" s="38">
        <f t="shared" si="1"/>
        <v>15593.6</v>
      </c>
      <c r="P45" s="6"/>
    </row>
    <row r="46" spans="1:16" x14ac:dyDescent="0.25">
      <c r="A46" s="35">
        <v>19</v>
      </c>
      <c r="B46" s="41">
        <v>4.3</v>
      </c>
      <c r="C46" s="44">
        <v>4.45</v>
      </c>
      <c r="D46" s="26">
        <v>16000</v>
      </c>
      <c r="E46" s="38">
        <f t="shared" si="2"/>
        <v>15593.6</v>
      </c>
      <c r="F46" s="39">
        <v>51</v>
      </c>
      <c r="G46" s="40">
        <v>12.3</v>
      </c>
      <c r="H46" s="43">
        <v>12.45</v>
      </c>
      <c r="I46" s="26">
        <v>16000</v>
      </c>
      <c r="J46" s="38">
        <f t="shared" si="0"/>
        <v>15593.6</v>
      </c>
      <c r="K46" s="39">
        <v>83</v>
      </c>
      <c r="L46" s="43">
        <v>20.3</v>
      </c>
      <c r="M46" s="40">
        <v>20.45</v>
      </c>
      <c r="N46" s="26">
        <v>16000</v>
      </c>
      <c r="O46" s="38">
        <f t="shared" si="1"/>
        <v>15593.6</v>
      </c>
      <c r="P46" s="6"/>
    </row>
    <row r="47" spans="1:16" x14ac:dyDescent="0.25">
      <c r="A47" s="35">
        <v>20</v>
      </c>
      <c r="B47" s="35">
        <v>4.45</v>
      </c>
      <c r="C47" s="43">
        <v>5</v>
      </c>
      <c r="D47" s="26">
        <v>16000</v>
      </c>
      <c r="E47" s="38">
        <f t="shared" si="2"/>
        <v>15593.6</v>
      </c>
      <c r="F47" s="39">
        <v>52</v>
      </c>
      <c r="G47" s="40">
        <v>12.45</v>
      </c>
      <c r="H47" s="43">
        <v>13</v>
      </c>
      <c r="I47" s="26">
        <v>16000</v>
      </c>
      <c r="J47" s="38">
        <f t="shared" si="0"/>
        <v>15593.6</v>
      </c>
      <c r="K47" s="39">
        <v>84</v>
      </c>
      <c r="L47" s="43">
        <v>20.45</v>
      </c>
      <c r="M47" s="40">
        <v>21</v>
      </c>
      <c r="N47" s="26">
        <v>16000</v>
      </c>
      <c r="O47" s="38">
        <f t="shared" si="1"/>
        <v>15593.6</v>
      </c>
      <c r="P47" s="6"/>
    </row>
    <row r="48" spans="1:16" x14ac:dyDescent="0.25">
      <c r="A48" s="35">
        <v>21</v>
      </c>
      <c r="B48" s="40">
        <v>5</v>
      </c>
      <c r="C48" s="44">
        <v>5.15</v>
      </c>
      <c r="D48" s="26">
        <v>16000</v>
      </c>
      <c r="E48" s="38">
        <f t="shared" si="2"/>
        <v>15593.6</v>
      </c>
      <c r="F48" s="39">
        <v>53</v>
      </c>
      <c r="G48" s="40">
        <v>13</v>
      </c>
      <c r="H48" s="43">
        <v>13.15</v>
      </c>
      <c r="I48" s="26">
        <v>16000</v>
      </c>
      <c r="J48" s="38">
        <f t="shared" si="0"/>
        <v>15593.6</v>
      </c>
      <c r="K48" s="39">
        <v>85</v>
      </c>
      <c r="L48" s="43">
        <v>21</v>
      </c>
      <c r="M48" s="40">
        <v>21.15</v>
      </c>
      <c r="N48" s="26">
        <v>16000</v>
      </c>
      <c r="O48" s="38">
        <f t="shared" si="1"/>
        <v>15593.6</v>
      </c>
      <c r="P48" s="6"/>
    </row>
    <row r="49" spans="1:16" x14ac:dyDescent="0.25">
      <c r="A49" s="35">
        <v>22</v>
      </c>
      <c r="B49" s="37">
        <v>5.15</v>
      </c>
      <c r="C49" s="43">
        <v>5.3</v>
      </c>
      <c r="D49" s="26">
        <v>16000</v>
      </c>
      <c r="E49" s="38">
        <f t="shared" si="2"/>
        <v>15593.6</v>
      </c>
      <c r="F49" s="39">
        <v>54</v>
      </c>
      <c r="G49" s="40">
        <v>13.15</v>
      </c>
      <c r="H49" s="43">
        <v>13.3</v>
      </c>
      <c r="I49" s="26">
        <v>16000</v>
      </c>
      <c r="J49" s="38">
        <f t="shared" si="0"/>
        <v>15593.6</v>
      </c>
      <c r="K49" s="39">
        <v>86</v>
      </c>
      <c r="L49" s="43">
        <v>21.15</v>
      </c>
      <c r="M49" s="40">
        <v>21.3</v>
      </c>
      <c r="N49" s="26">
        <v>16000</v>
      </c>
      <c r="O49" s="38">
        <f t="shared" si="1"/>
        <v>15593.6</v>
      </c>
      <c r="P49" s="6"/>
    </row>
    <row r="50" spans="1:16" x14ac:dyDescent="0.25">
      <c r="A50" s="35">
        <v>23</v>
      </c>
      <c r="B50" s="40">
        <v>5.3</v>
      </c>
      <c r="C50" s="44">
        <v>5.45</v>
      </c>
      <c r="D50" s="26">
        <v>16000</v>
      </c>
      <c r="E50" s="38">
        <f t="shared" si="2"/>
        <v>15593.6</v>
      </c>
      <c r="F50" s="39">
        <v>55</v>
      </c>
      <c r="G50" s="40">
        <v>13.3</v>
      </c>
      <c r="H50" s="43">
        <v>13.45</v>
      </c>
      <c r="I50" s="26">
        <v>16000</v>
      </c>
      <c r="J50" s="38">
        <f t="shared" si="0"/>
        <v>15593.6</v>
      </c>
      <c r="K50" s="39">
        <v>87</v>
      </c>
      <c r="L50" s="43">
        <v>21.3</v>
      </c>
      <c r="M50" s="40">
        <v>21.45</v>
      </c>
      <c r="N50" s="26">
        <v>16000</v>
      </c>
      <c r="O50" s="38">
        <f t="shared" si="1"/>
        <v>15593.6</v>
      </c>
      <c r="P50" s="6"/>
    </row>
    <row r="51" spans="1:16" x14ac:dyDescent="0.25">
      <c r="A51" s="35">
        <v>24</v>
      </c>
      <c r="B51" s="37">
        <v>5.45</v>
      </c>
      <c r="C51" s="43">
        <v>6</v>
      </c>
      <c r="D51" s="26">
        <v>16000</v>
      </c>
      <c r="E51" s="38">
        <f t="shared" si="2"/>
        <v>15593.6</v>
      </c>
      <c r="F51" s="39">
        <v>56</v>
      </c>
      <c r="G51" s="40">
        <v>13.45</v>
      </c>
      <c r="H51" s="43">
        <v>14</v>
      </c>
      <c r="I51" s="26">
        <v>16000</v>
      </c>
      <c r="J51" s="38">
        <f t="shared" si="0"/>
        <v>15593.6</v>
      </c>
      <c r="K51" s="39">
        <v>88</v>
      </c>
      <c r="L51" s="43">
        <v>21.45</v>
      </c>
      <c r="M51" s="40">
        <v>22</v>
      </c>
      <c r="N51" s="26">
        <v>16000</v>
      </c>
      <c r="O51" s="38">
        <f t="shared" si="1"/>
        <v>15593.6</v>
      </c>
      <c r="P51" s="6"/>
    </row>
    <row r="52" spans="1:16" x14ac:dyDescent="0.25">
      <c r="A52" s="35">
        <v>25</v>
      </c>
      <c r="B52" s="40">
        <v>6</v>
      </c>
      <c r="C52" s="44">
        <v>6.15</v>
      </c>
      <c r="D52" s="26">
        <v>16000</v>
      </c>
      <c r="E52" s="38">
        <f t="shared" si="2"/>
        <v>15593.6</v>
      </c>
      <c r="F52" s="39">
        <v>57</v>
      </c>
      <c r="G52" s="40">
        <v>14</v>
      </c>
      <c r="H52" s="43">
        <v>14.15</v>
      </c>
      <c r="I52" s="26">
        <v>16000</v>
      </c>
      <c r="J52" s="38">
        <f t="shared" si="0"/>
        <v>15593.6</v>
      </c>
      <c r="K52" s="39">
        <v>89</v>
      </c>
      <c r="L52" s="43">
        <v>22</v>
      </c>
      <c r="M52" s="40">
        <v>22.15</v>
      </c>
      <c r="N52" s="26">
        <v>16000</v>
      </c>
      <c r="O52" s="38">
        <f t="shared" si="1"/>
        <v>15593.6</v>
      </c>
      <c r="P52" s="6"/>
    </row>
    <row r="53" spans="1:16" x14ac:dyDescent="0.25">
      <c r="A53" s="35">
        <v>26</v>
      </c>
      <c r="B53" s="37">
        <v>6.15</v>
      </c>
      <c r="C53" s="43">
        <v>6.3</v>
      </c>
      <c r="D53" s="26">
        <v>16000</v>
      </c>
      <c r="E53" s="38">
        <f t="shared" si="2"/>
        <v>15593.6</v>
      </c>
      <c r="F53" s="39">
        <v>58</v>
      </c>
      <c r="G53" s="40">
        <v>14.15</v>
      </c>
      <c r="H53" s="43">
        <v>14.3</v>
      </c>
      <c r="I53" s="26">
        <v>16000</v>
      </c>
      <c r="J53" s="38">
        <f t="shared" si="0"/>
        <v>15593.6</v>
      </c>
      <c r="K53" s="39">
        <v>90</v>
      </c>
      <c r="L53" s="43">
        <v>22.15</v>
      </c>
      <c r="M53" s="40">
        <v>22.3</v>
      </c>
      <c r="N53" s="26">
        <v>16000</v>
      </c>
      <c r="O53" s="38">
        <f t="shared" si="1"/>
        <v>15593.6</v>
      </c>
      <c r="P53" s="6"/>
    </row>
    <row r="54" spans="1:16" x14ac:dyDescent="0.25">
      <c r="A54" s="35">
        <v>27</v>
      </c>
      <c r="B54" s="40">
        <v>6.3</v>
      </c>
      <c r="C54" s="44">
        <v>6.45</v>
      </c>
      <c r="D54" s="26">
        <v>16000</v>
      </c>
      <c r="E54" s="38">
        <f t="shared" si="2"/>
        <v>15593.6</v>
      </c>
      <c r="F54" s="39">
        <v>59</v>
      </c>
      <c r="G54" s="40">
        <v>14.3</v>
      </c>
      <c r="H54" s="43">
        <v>14.45</v>
      </c>
      <c r="I54" s="26">
        <v>16000</v>
      </c>
      <c r="J54" s="38">
        <f t="shared" si="0"/>
        <v>15593.6</v>
      </c>
      <c r="K54" s="39">
        <v>91</v>
      </c>
      <c r="L54" s="43">
        <v>22.3</v>
      </c>
      <c r="M54" s="40">
        <v>22.45</v>
      </c>
      <c r="N54" s="26">
        <v>16000</v>
      </c>
      <c r="O54" s="38">
        <f t="shared" si="1"/>
        <v>15593.6</v>
      </c>
      <c r="P54" s="6"/>
    </row>
    <row r="55" spans="1:16" x14ac:dyDescent="0.25">
      <c r="A55" s="35">
        <v>28</v>
      </c>
      <c r="B55" s="37">
        <v>6.45</v>
      </c>
      <c r="C55" s="43">
        <v>7</v>
      </c>
      <c r="D55" s="26">
        <v>16000</v>
      </c>
      <c r="E55" s="38">
        <f t="shared" si="2"/>
        <v>15593.6</v>
      </c>
      <c r="F55" s="39">
        <v>60</v>
      </c>
      <c r="G55" s="40">
        <v>14.45</v>
      </c>
      <c r="H55" s="40">
        <v>15</v>
      </c>
      <c r="I55" s="26">
        <v>16000</v>
      </c>
      <c r="J55" s="38">
        <f t="shared" si="0"/>
        <v>15593.6</v>
      </c>
      <c r="K55" s="39">
        <v>92</v>
      </c>
      <c r="L55" s="43">
        <v>22.45</v>
      </c>
      <c r="M55" s="40">
        <v>23</v>
      </c>
      <c r="N55" s="26">
        <v>16000</v>
      </c>
      <c r="O55" s="38">
        <f t="shared" si="1"/>
        <v>15593.6</v>
      </c>
      <c r="P55" s="6"/>
    </row>
    <row r="56" spans="1:16" x14ac:dyDescent="0.25">
      <c r="A56" s="35">
        <v>29</v>
      </c>
      <c r="B56" s="40">
        <v>7</v>
      </c>
      <c r="C56" s="44">
        <v>7.15</v>
      </c>
      <c r="D56" s="26">
        <v>16000</v>
      </c>
      <c r="E56" s="38">
        <f t="shared" si="2"/>
        <v>15593.6</v>
      </c>
      <c r="F56" s="39">
        <v>61</v>
      </c>
      <c r="G56" s="40">
        <v>15</v>
      </c>
      <c r="H56" s="40">
        <v>15.15</v>
      </c>
      <c r="I56" s="26">
        <v>16000</v>
      </c>
      <c r="J56" s="38">
        <f t="shared" si="0"/>
        <v>15593.6</v>
      </c>
      <c r="K56" s="39">
        <v>93</v>
      </c>
      <c r="L56" s="43">
        <v>23</v>
      </c>
      <c r="M56" s="40">
        <v>23.15</v>
      </c>
      <c r="N56" s="26">
        <v>16000</v>
      </c>
      <c r="O56" s="38">
        <f t="shared" si="1"/>
        <v>15593.6</v>
      </c>
      <c r="P56" s="6"/>
    </row>
    <row r="57" spans="1:16" x14ac:dyDescent="0.25">
      <c r="A57" s="35">
        <v>30</v>
      </c>
      <c r="B57" s="37">
        <v>7.15</v>
      </c>
      <c r="C57" s="43">
        <v>7.3</v>
      </c>
      <c r="D57" s="26">
        <v>16000</v>
      </c>
      <c r="E57" s="38">
        <f t="shared" si="2"/>
        <v>15593.6</v>
      </c>
      <c r="F57" s="39">
        <v>62</v>
      </c>
      <c r="G57" s="40">
        <v>15.15</v>
      </c>
      <c r="H57" s="40">
        <v>15.3</v>
      </c>
      <c r="I57" s="26">
        <v>16000</v>
      </c>
      <c r="J57" s="38">
        <f t="shared" si="0"/>
        <v>15593.6</v>
      </c>
      <c r="K57" s="39">
        <v>94</v>
      </c>
      <c r="L57" s="40">
        <v>23.15</v>
      </c>
      <c r="M57" s="40">
        <v>23.3</v>
      </c>
      <c r="N57" s="26">
        <v>16000</v>
      </c>
      <c r="O57" s="38">
        <f t="shared" si="1"/>
        <v>15593.6</v>
      </c>
      <c r="P57" s="6"/>
    </row>
    <row r="58" spans="1:16" x14ac:dyDescent="0.25">
      <c r="A58" s="35">
        <v>31</v>
      </c>
      <c r="B58" s="40">
        <v>7.3</v>
      </c>
      <c r="C58" s="44">
        <v>7.45</v>
      </c>
      <c r="D58" s="26">
        <v>16000</v>
      </c>
      <c r="E58" s="38">
        <f t="shared" si="2"/>
        <v>15593.6</v>
      </c>
      <c r="F58" s="39">
        <v>63</v>
      </c>
      <c r="G58" s="40">
        <v>15.3</v>
      </c>
      <c r="H58" s="40">
        <v>15.45</v>
      </c>
      <c r="I58" s="26">
        <v>16000</v>
      </c>
      <c r="J58" s="38">
        <f t="shared" si="0"/>
        <v>15593.6</v>
      </c>
      <c r="K58" s="39">
        <v>95</v>
      </c>
      <c r="L58" s="40">
        <v>23.3</v>
      </c>
      <c r="M58" s="40">
        <v>23.45</v>
      </c>
      <c r="N58" s="26">
        <v>16000</v>
      </c>
      <c r="O58" s="38">
        <f t="shared" si="1"/>
        <v>15593.6</v>
      </c>
      <c r="P58" s="6"/>
    </row>
    <row r="59" spans="1:16" x14ac:dyDescent="0.25">
      <c r="A59" s="35">
        <v>32</v>
      </c>
      <c r="B59" s="37">
        <v>7.45</v>
      </c>
      <c r="C59" s="43">
        <v>8</v>
      </c>
      <c r="D59" s="26">
        <v>16000</v>
      </c>
      <c r="E59" s="38">
        <f t="shared" si="2"/>
        <v>15593.6</v>
      </c>
      <c r="F59" s="39">
        <v>64</v>
      </c>
      <c r="G59" s="40">
        <v>15.45</v>
      </c>
      <c r="H59" s="40">
        <v>16</v>
      </c>
      <c r="I59" s="26">
        <v>16000</v>
      </c>
      <c r="J59" s="38">
        <f t="shared" si="0"/>
        <v>15593.6</v>
      </c>
      <c r="K59" s="39">
        <v>96</v>
      </c>
      <c r="L59" s="40">
        <v>23.45</v>
      </c>
      <c r="M59" s="40">
        <v>24</v>
      </c>
      <c r="N59" s="26">
        <v>16000</v>
      </c>
      <c r="O59" s="38">
        <f t="shared" si="1"/>
        <v>15593.6</v>
      </c>
      <c r="P59" s="6"/>
    </row>
    <row r="60" spans="1:16" x14ac:dyDescent="0.25">
      <c r="A60" s="54"/>
      <c r="B60" s="33"/>
      <c r="C60" s="55"/>
      <c r="D60" s="23">
        <f>SUM(D28:D59)</f>
        <v>512000</v>
      </c>
      <c r="E60" s="42">
        <f>SUM(E28:E59)</f>
        <v>498995.19999999972</v>
      </c>
      <c r="F60" s="46"/>
      <c r="G60" s="56"/>
      <c r="H60" s="56"/>
      <c r="I60" s="23">
        <f>SUM(I28:I59)</f>
        <v>512000</v>
      </c>
      <c r="J60" s="42">
        <f>SUM(J28:J59)</f>
        <v>498995.19999999972</v>
      </c>
      <c r="K60" s="46"/>
      <c r="L60" s="56"/>
      <c r="M60" s="56"/>
      <c r="N60" s="23">
        <f>SUM(N28:N59)</f>
        <v>512000</v>
      </c>
      <c r="O60" s="42">
        <f>SUM(O28:O59)</f>
        <v>498995.19999999972</v>
      </c>
      <c r="P60" s="6"/>
    </row>
    <row r="61" spans="1:16" x14ac:dyDescent="0.25">
      <c r="A61" s="54"/>
      <c r="B61" s="33"/>
      <c r="C61" s="55"/>
      <c r="D61" s="23"/>
      <c r="E61" s="42"/>
      <c r="F61" s="46"/>
      <c r="G61" s="56"/>
      <c r="H61" s="56"/>
      <c r="I61" s="23"/>
      <c r="J61" s="42"/>
      <c r="K61" s="46"/>
      <c r="L61" s="56"/>
      <c r="M61" s="56"/>
      <c r="N61" s="23"/>
      <c r="O61" s="42"/>
      <c r="P61" s="6"/>
    </row>
    <row r="62" spans="1:16" x14ac:dyDescent="0.25">
      <c r="A62" s="54" t="s">
        <v>97</v>
      </c>
      <c r="B62" s="33">
        <f>SUM(D60,I60,N60)/(4000*1000)</f>
        <v>0.38400000000000001</v>
      </c>
      <c r="C62" s="57">
        <f>SUM(E60,J60,O60)/(4000*1000)</f>
        <v>0.37424639999999981</v>
      </c>
      <c r="D62" s="23"/>
      <c r="E62" s="42"/>
      <c r="F62" s="46"/>
      <c r="G62" s="56"/>
      <c r="H62" s="56"/>
      <c r="I62" s="23"/>
      <c r="J62" s="42"/>
      <c r="K62" s="46"/>
      <c r="L62" s="56"/>
      <c r="M62" s="56"/>
      <c r="N62" s="23"/>
      <c r="O62" s="42"/>
      <c r="P62" s="6"/>
    </row>
    <row r="63" spans="1:16" x14ac:dyDescent="0.25">
      <c r="A63" s="54"/>
      <c r="B63" s="33"/>
      <c r="C63" s="55"/>
      <c r="D63" s="23"/>
      <c r="E63" s="42"/>
      <c r="F63" s="46"/>
      <c r="G63" s="56"/>
      <c r="H63" s="56"/>
      <c r="I63" s="23"/>
      <c r="J63" s="42"/>
      <c r="K63" s="46"/>
      <c r="L63" s="56"/>
      <c r="M63" s="56"/>
      <c r="N63" s="23"/>
      <c r="O63" s="42"/>
      <c r="P63" s="6"/>
    </row>
    <row r="64" spans="1:16" x14ac:dyDescent="0.25">
      <c r="A64" s="54"/>
      <c r="B64" s="33"/>
      <c r="C64" s="55"/>
      <c r="D64" s="23"/>
      <c r="E64" s="42"/>
      <c r="F64" s="46"/>
      <c r="G64" s="56"/>
      <c r="H64" s="56"/>
      <c r="I64" s="23"/>
      <c r="J64" s="42"/>
      <c r="K64" s="46"/>
      <c r="L64" s="56"/>
      <c r="M64" s="56"/>
      <c r="N64" s="23"/>
      <c r="O64" s="42"/>
      <c r="P64" s="6"/>
    </row>
    <row r="65" spans="1:16" x14ac:dyDescent="0.25">
      <c r="A65" s="54"/>
      <c r="B65" s="33"/>
      <c r="C65" s="55"/>
      <c r="D65" s="23"/>
      <c r="E65" s="42"/>
      <c r="F65" s="46"/>
      <c r="G65" s="56"/>
      <c r="H65" s="56"/>
      <c r="I65" s="23"/>
      <c r="J65" s="42"/>
      <c r="K65" s="46"/>
      <c r="L65" s="56"/>
      <c r="M65" s="56"/>
      <c r="N65" s="23"/>
      <c r="O65" s="42"/>
      <c r="P65" s="6"/>
    </row>
    <row r="66" spans="1:16" x14ac:dyDescent="0.25">
      <c r="A66" s="54"/>
      <c r="B66" s="33"/>
      <c r="C66" s="55"/>
      <c r="D66" s="23"/>
      <c r="E66" s="42"/>
      <c r="F66" s="46"/>
      <c r="G66" s="56"/>
      <c r="H66" s="56"/>
      <c r="I66" s="23"/>
      <c r="J66" s="42"/>
      <c r="K66" s="46"/>
      <c r="L66" s="56"/>
      <c r="M66" s="56"/>
      <c r="N66" s="23"/>
      <c r="O66" s="42"/>
      <c r="P66" s="6"/>
    </row>
    <row r="67" spans="1:16" x14ac:dyDescent="0.25">
      <c r="A67" s="54"/>
      <c r="B67" s="33"/>
      <c r="C67" s="55"/>
      <c r="D67" s="23"/>
      <c r="E67" s="42"/>
      <c r="F67" s="46"/>
      <c r="G67" s="56"/>
      <c r="H67" s="56"/>
      <c r="I67" s="23"/>
      <c r="J67" s="42"/>
      <c r="K67" s="46"/>
      <c r="L67" s="56"/>
      <c r="M67" s="56"/>
      <c r="N67" s="23"/>
      <c r="O67" s="42"/>
      <c r="P67" s="6"/>
    </row>
    <row r="68" spans="1:16" x14ac:dyDescent="0.25">
      <c r="A68" s="54"/>
      <c r="B68" s="33"/>
      <c r="C68" s="55"/>
      <c r="D68" s="23"/>
      <c r="E68" s="42"/>
      <c r="F68" s="46"/>
      <c r="G68" s="56"/>
      <c r="H68" s="56"/>
      <c r="I68" s="23"/>
      <c r="J68" s="42"/>
      <c r="K68" s="46"/>
      <c r="L68" s="56"/>
      <c r="M68" s="56"/>
      <c r="N68" s="23"/>
      <c r="O68" s="42"/>
      <c r="P68" s="6"/>
    </row>
    <row r="69" spans="1:16" x14ac:dyDescent="0.25">
      <c r="A69" s="54"/>
      <c r="B69" s="33"/>
      <c r="C69" s="55"/>
      <c r="D69" s="23"/>
      <c r="E69" s="42"/>
      <c r="F69" s="46"/>
      <c r="G69" s="56"/>
      <c r="H69" s="56"/>
      <c r="I69" s="23"/>
      <c r="J69" s="42"/>
      <c r="K69" s="46"/>
      <c r="L69" s="56"/>
      <c r="M69" s="56"/>
      <c r="N69" s="23"/>
      <c r="O69" s="42"/>
      <c r="P69" s="6"/>
    </row>
    <row r="70" spans="1:16" x14ac:dyDescent="0.25">
      <c r="A70" s="54"/>
      <c r="B70" s="33"/>
      <c r="C70" s="55"/>
      <c r="D70" s="23"/>
      <c r="E70" s="42"/>
      <c r="F70" s="46"/>
      <c r="G70" s="56"/>
      <c r="H70" s="56"/>
      <c r="I70" s="23"/>
      <c r="J70" s="42"/>
      <c r="K70" s="46"/>
      <c r="L70" s="56"/>
      <c r="M70" s="56"/>
      <c r="N70" s="23"/>
      <c r="O70" s="42"/>
      <c r="P70" s="6"/>
    </row>
    <row r="71" spans="1:16" x14ac:dyDescent="0.25">
      <c r="A71" s="13" t="s">
        <v>27</v>
      </c>
      <c r="B71" s="12"/>
      <c r="C71" s="12"/>
      <c r="D71" s="14"/>
      <c r="E71" s="42"/>
      <c r="F71" s="12"/>
      <c r="G71" s="12"/>
      <c r="H71" s="12"/>
      <c r="I71" s="14"/>
      <c r="J71" s="45"/>
      <c r="K71" s="12"/>
      <c r="L71" s="12"/>
      <c r="M71" s="12"/>
      <c r="N71" s="12"/>
      <c r="O71" s="45"/>
      <c r="P71" s="6"/>
    </row>
    <row r="72" spans="1:16" x14ac:dyDescent="0.25">
      <c r="A72" s="19"/>
      <c r="B72" s="12"/>
      <c r="C72" s="12"/>
      <c r="D72" s="14"/>
      <c r="E72" s="12"/>
      <c r="F72" s="12"/>
      <c r="G72" s="12"/>
      <c r="H72" s="12"/>
      <c r="I72" s="14"/>
      <c r="J72" s="46"/>
      <c r="K72" s="12"/>
      <c r="L72" s="12"/>
      <c r="M72" s="12"/>
      <c r="N72" s="12"/>
      <c r="O72" s="12"/>
      <c r="P72" s="6"/>
    </row>
    <row r="73" spans="1:16" x14ac:dyDescent="0.25">
      <c r="A73" s="47" t="s">
        <v>28</v>
      </c>
      <c r="B73" s="12"/>
      <c r="C73" s="12"/>
      <c r="D73" s="14"/>
      <c r="E73" s="45"/>
      <c r="F73" s="12"/>
      <c r="G73" s="12"/>
      <c r="H73" s="45"/>
      <c r="I73" s="14"/>
      <c r="J73" s="46"/>
      <c r="K73" s="12"/>
      <c r="L73" s="12"/>
      <c r="M73" s="12"/>
      <c r="N73" s="12"/>
      <c r="O73" s="12"/>
      <c r="P73" s="6"/>
    </row>
    <row r="74" spans="1:16" x14ac:dyDescent="0.25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12"/>
      <c r="M74" s="12"/>
      <c r="N74" s="12"/>
      <c r="O74" s="12"/>
      <c r="P74" s="6"/>
    </row>
    <row r="75" spans="1:16" x14ac:dyDescent="0.25">
      <c r="A75" s="47"/>
      <c r="B75" s="12"/>
      <c r="C75" s="12"/>
      <c r="D75" s="14"/>
      <c r="E75" s="45"/>
      <c r="F75" s="12"/>
      <c r="G75" s="12"/>
      <c r="H75" s="45"/>
      <c r="I75" s="14"/>
      <c r="J75" s="46"/>
      <c r="K75" s="12"/>
      <c r="L75" s="12"/>
      <c r="M75" s="12"/>
      <c r="N75" s="12"/>
      <c r="O75" s="12"/>
      <c r="P75" s="6"/>
    </row>
    <row r="76" spans="1:16" x14ac:dyDescent="0.25">
      <c r="A76" s="19"/>
      <c r="B76" s="12"/>
      <c r="C76" s="12"/>
      <c r="D76" s="14"/>
      <c r="E76" s="45"/>
      <c r="F76" s="12"/>
      <c r="G76" s="12"/>
      <c r="H76" s="45"/>
      <c r="I76" s="14"/>
      <c r="J76" s="12"/>
      <c r="K76" s="12"/>
      <c r="L76" s="12"/>
      <c r="M76" s="12"/>
      <c r="N76" s="12"/>
      <c r="O76" s="12"/>
      <c r="P76" s="6"/>
    </row>
    <row r="77" spans="1:16" x14ac:dyDescent="0.25">
      <c r="A77" s="19"/>
      <c r="B77" s="12"/>
      <c r="C77" s="12"/>
      <c r="D77" s="14"/>
      <c r="E77" s="45"/>
      <c r="F77" s="12"/>
      <c r="G77" s="12"/>
      <c r="H77" s="45"/>
      <c r="I77" s="14"/>
      <c r="J77" s="12"/>
      <c r="K77" s="12"/>
      <c r="L77" s="12"/>
      <c r="M77" s="12"/>
      <c r="N77" s="12"/>
      <c r="O77" s="12"/>
      <c r="P77" s="6"/>
    </row>
    <row r="78" spans="1:16" x14ac:dyDescent="0.25">
      <c r="A78" s="19"/>
      <c r="B78" s="12"/>
      <c r="C78" s="12"/>
      <c r="D78" s="14"/>
      <c r="E78" s="45"/>
      <c r="F78" s="12"/>
      <c r="G78" s="12"/>
      <c r="H78" s="45"/>
      <c r="I78" s="14"/>
      <c r="J78" s="12"/>
      <c r="K78" s="12"/>
      <c r="L78" s="12"/>
      <c r="M78" s="12" t="s">
        <v>29</v>
      </c>
      <c r="N78" s="12"/>
      <c r="O78" s="12"/>
      <c r="P78" s="6"/>
    </row>
    <row r="79" spans="1:16" x14ac:dyDescent="0.25">
      <c r="A79" s="48"/>
      <c r="B79" s="49"/>
      <c r="C79" s="49"/>
      <c r="D79" s="50"/>
      <c r="E79" s="51"/>
      <c r="F79" s="49"/>
      <c r="G79" s="49"/>
      <c r="H79" s="51"/>
      <c r="I79" s="50"/>
      <c r="J79" s="49"/>
      <c r="K79" s="49"/>
      <c r="L79" s="49"/>
      <c r="M79" s="49" t="s">
        <v>30</v>
      </c>
      <c r="N79" s="49"/>
      <c r="O79" s="49"/>
      <c r="P79" s="30"/>
    </row>
    <row r="80" spans="1:16" x14ac:dyDescent="0.25">
      <c r="E80" s="53"/>
      <c r="H80" s="53"/>
    </row>
    <row r="81" spans="3:8" x14ac:dyDescent="0.25">
      <c r="C81" s="23"/>
      <c r="E81" s="53"/>
      <c r="H81" s="53"/>
    </row>
    <row r="82" spans="3:8" x14ac:dyDescent="0.25">
      <c r="E82" s="53"/>
      <c r="H82" s="53"/>
    </row>
    <row r="83" spans="3:8" x14ac:dyDescent="0.25">
      <c r="E83" s="53"/>
      <c r="H83" s="53"/>
    </row>
    <row r="84" spans="3:8" x14ac:dyDescent="0.25">
      <c r="E84" s="53"/>
      <c r="H84" s="53"/>
    </row>
    <row r="85" spans="3:8" x14ac:dyDescent="0.25">
      <c r="E85" s="53"/>
      <c r="H85" s="53"/>
    </row>
    <row r="86" spans="3:8" x14ac:dyDescent="0.25">
      <c r="E86" s="53"/>
      <c r="H86" s="53"/>
    </row>
    <row r="87" spans="3:8" x14ac:dyDescent="0.25">
      <c r="E87" s="53"/>
      <c r="H87" s="53"/>
    </row>
    <row r="88" spans="3:8" x14ac:dyDescent="0.25">
      <c r="E88" s="53"/>
      <c r="H88" s="53"/>
    </row>
    <row r="89" spans="3:8" x14ac:dyDescent="0.25">
      <c r="E89" s="53"/>
      <c r="H89" s="53"/>
    </row>
    <row r="90" spans="3:8" x14ac:dyDescent="0.25">
      <c r="E90" s="53"/>
      <c r="H90" s="53"/>
    </row>
    <row r="91" spans="3:8" x14ac:dyDescent="0.25">
      <c r="E91" s="53"/>
      <c r="H91" s="53"/>
    </row>
    <row r="92" spans="3:8" x14ac:dyDescent="0.25">
      <c r="E92" s="53"/>
      <c r="H92" s="53"/>
    </row>
    <row r="93" spans="3:8" x14ac:dyDescent="0.25">
      <c r="E93" s="53"/>
      <c r="H93" s="53"/>
    </row>
    <row r="94" spans="3:8" x14ac:dyDescent="0.25">
      <c r="E94" s="53"/>
      <c r="H94" s="53"/>
    </row>
    <row r="95" spans="3:8" x14ac:dyDescent="0.25">
      <c r="E95" s="53"/>
      <c r="H95" s="53"/>
    </row>
    <row r="96" spans="3:8" x14ac:dyDescent="0.25">
      <c r="E96" s="53"/>
      <c r="H96" s="53"/>
    </row>
    <row r="97" spans="5:14" x14ac:dyDescent="0.25">
      <c r="E97" s="53"/>
      <c r="H97" s="53"/>
    </row>
    <row r="98" spans="5:14" x14ac:dyDescent="0.25">
      <c r="E98" s="53"/>
      <c r="H98" s="53"/>
    </row>
    <row r="99" spans="5:14" x14ac:dyDescent="0.25">
      <c r="E99" s="53"/>
      <c r="H99" s="53"/>
    </row>
    <row r="100" spans="5:14" x14ac:dyDescent="0.25">
      <c r="E100" s="53"/>
      <c r="H100" s="53"/>
    </row>
    <row r="101" spans="5:14" x14ac:dyDescent="0.25">
      <c r="E101" s="53"/>
      <c r="H101" s="53"/>
    </row>
    <row r="102" spans="5:14" x14ac:dyDescent="0.25">
      <c r="E102" s="53"/>
      <c r="H102" s="53"/>
      <c r="M102" s="5" t="s">
        <v>8</v>
      </c>
    </row>
    <row r="103" spans="5:14" x14ac:dyDescent="0.25">
      <c r="E103" s="53"/>
      <c r="H103" s="53"/>
    </row>
    <row r="104" spans="5:14" x14ac:dyDescent="0.25">
      <c r="E104" s="53"/>
      <c r="H104" s="53"/>
    </row>
    <row r="105" spans="5:14" x14ac:dyDescent="0.25">
      <c r="E105" s="53"/>
      <c r="H105" s="53"/>
    </row>
    <row r="107" spans="5:14" x14ac:dyDescent="0.25">
      <c r="N107" s="26"/>
    </row>
    <row r="132" spans="4:4" x14ac:dyDescent="0.25">
      <c r="D132" s="26"/>
    </row>
  </sheetData>
  <mergeCells count="18">
    <mergeCell ref="A2:O2"/>
    <mergeCell ref="N17:N18"/>
    <mergeCell ref="O17:O18"/>
    <mergeCell ref="E23:L23"/>
    <mergeCell ref="E24:L24"/>
    <mergeCell ref="O26:O27"/>
    <mergeCell ref="A74:K74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0106</vt:lpstr>
      <vt:lpstr>0206</vt:lpstr>
      <vt:lpstr>0306</vt:lpstr>
      <vt:lpstr>0406</vt:lpstr>
      <vt:lpstr>0506</vt:lpstr>
      <vt:lpstr>0606</vt:lpstr>
      <vt:lpstr>0706</vt:lpstr>
      <vt:lpstr>0806</vt:lpstr>
      <vt:lpstr>0906</vt:lpstr>
      <vt:lpstr>1006</vt:lpstr>
      <vt:lpstr>1106</vt:lpstr>
      <vt:lpstr>1206</vt:lpstr>
      <vt:lpstr>1306</vt:lpstr>
      <vt:lpstr>1406</vt:lpstr>
      <vt:lpstr>1506</vt:lpstr>
      <vt:lpstr>1606</vt:lpstr>
      <vt:lpstr>1706</vt:lpstr>
      <vt:lpstr>1806</vt:lpstr>
      <vt:lpstr>1906</vt:lpstr>
      <vt:lpstr>2006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summery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 PP - 1</dc:creator>
  <cp:lastModifiedBy>admin</cp:lastModifiedBy>
  <cp:lastPrinted>2021-06-22T10:12:03Z</cp:lastPrinted>
  <dcterms:created xsi:type="dcterms:W3CDTF">2015-06-05T18:17:20Z</dcterms:created>
  <dcterms:modified xsi:type="dcterms:W3CDTF">2021-11-09T10:15:54Z</dcterms:modified>
</cp:coreProperties>
</file>